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PPF " sheetId="2" r:id="rId1"/>
    <sheet name="Calculator - Monthly" sheetId="1" r:id="rId2"/>
    <sheet name="Calculator - Yearly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4" i="3"/>
  <c r="L3"/>
  <c r="I324"/>
  <c r="I308"/>
  <c r="I292"/>
  <c r="I276"/>
  <c r="H312"/>
  <c r="G312"/>
  <c r="H296"/>
  <c r="G296"/>
  <c r="H280"/>
  <c r="G280"/>
  <c r="H264"/>
  <c r="G264"/>
  <c r="H248"/>
  <c r="G248"/>
  <c r="D5" i="2"/>
  <c r="H232" i="3"/>
  <c r="H216"/>
  <c r="G232"/>
  <c r="G23" i="2"/>
  <c r="G22"/>
  <c r="G19"/>
  <c r="G18"/>
  <c r="F23"/>
  <c r="F22"/>
  <c r="F21"/>
  <c r="G21" s="1"/>
  <c r="F20"/>
  <c r="G20" s="1"/>
  <c r="F19"/>
  <c r="F18"/>
  <c r="G323" i="1" l="1"/>
  <c r="G322"/>
  <c r="G321"/>
  <c r="G320"/>
  <c r="G319"/>
  <c r="G318"/>
  <c r="G317"/>
  <c r="G316"/>
  <c r="G315"/>
  <c r="G314"/>
  <c r="G313"/>
  <c r="G312"/>
  <c r="G307"/>
  <c r="G306"/>
  <c r="G305"/>
  <c r="G304"/>
  <c r="G303"/>
  <c r="G302"/>
  <c r="G301"/>
  <c r="G300"/>
  <c r="G299"/>
  <c r="G298"/>
  <c r="G297"/>
  <c r="G296"/>
  <c r="H281"/>
  <c r="G291"/>
  <c r="G290"/>
  <c r="G289"/>
  <c r="G288"/>
  <c r="G287"/>
  <c r="G286"/>
  <c r="G285"/>
  <c r="G284"/>
  <c r="G283"/>
  <c r="G282"/>
  <c r="G281"/>
  <c r="G280"/>
  <c r="G275"/>
  <c r="G274"/>
  <c r="G273"/>
  <c r="G272"/>
  <c r="G271"/>
  <c r="G270"/>
  <c r="G269"/>
  <c r="G268"/>
  <c r="G267"/>
  <c r="G266"/>
  <c r="G265"/>
  <c r="G264"/>
  <c r="G259"/>
  <c r="G258"/>
  <c r="G257"/>
  <c r="G256"/>
  <c r="G255"/>
  <c r="G254"/>
  <c r="G253"/>
  <c r="G252"/>
  <c r="G251"/>
  <c r="G250"/>
  <c r="G249"/>
  <c r="G248"/>
  <c r="G243"/>
  <c r="G242"/>
  <c r="G241"/>
  <c r="G240"/>
  <c r="G239"/>
  <c r="G238"/>
  <c r="G237"/>
  <c r="G236"/>
  <c r="G235"/>
  <c r="G234"/>
  <c r="G233"/>
  <c r="G232"/>
  <c r="G40" i="3"/>
  <c r="G24"/>
  <c r="G8"/>
  <c r="G216"/>
  <c r="G200"/>
  <c r="G184"/>
  <c r="G168"/>
  <c r="G152"/>
  <c r="G136"/>
  <c r="G120"/>
  <c r="G104"/>
  <c r="G88"/>
  <c r="G72"/>
  <c r="G56"/>
  <c r="H8"/>
  <c r="I8" s="1"/>
  <c r="G8" i="1"/>
  <c r="F17" i="2"/>
  <c r="G17" s="1"/>
  <c r="F16"/>
  <c r="G16" s="1"/>
  <c r="F15"/>
  <c r="G15" s="1"/>
  <c r="F14"/>
  <c r="G14" s="1"/>
  <c r="F13"/>
  <c r="G13" s="1"/>
  <c r="F12"/>
  <c r="G12" s="1"/>
  <c r="F10"/>
  <c r="G10" s="1"/>
  <c r="F9"/>
  <c r="G9" s="1"/>
  <c r="F8"/>
  <c r="G8" s="1"/>
  <c r="F11"/>
  <c r="G11" s="1"/>
  <c r="F7"/>
  <c r="G7" s="1"/>
  <c r="F6"/>
  <c r="G6" s="1"/>
  <c r="H9" i="3" l="1"/>
  <c r="I9" s="1"/>
  <c r="F5" i="2"/>
  <c r="G5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F4"/>
  <c r="G4" s="1"/>
  <c r="G227" i="1"/>
  <c r="G226"/>
  <c r="G225"/>
  <c r="G224"/>
  <c r="G223"/>
  <c r="G222"/>
  <c r="G221"/>
  <c r="G220"/>
  <c r="G219"/>
  <c r="G218"/>
  <c r="G217"/>
  <c r="G216"/>
  <c r="G211"/>
  <c r="G210"/>
  <c r="G209"/>
  <c r="G208"/>
  <c r="G207"/>
  <c r="G206"/>
  <c r="G205"/>
  <c r="G204"/>
  <c r="G203"/>
  <c r="G202"/>
  <c r="G201"/>
  <c r="G200"/>
  <c r="G195"/>
  <c r="G194"/>
  <c r="G193"/>
  <c r="G192"/>
  <c r="G191"/>
  <c r="G190"/>
  <c r="G189"/>
  <c r="G188"/>
  <c r="G187"/>
  <c r="G186"/>
  <c r="G185"/>
  <c r="G184"/>
  <c r="G179"/>
  <c r="G178"/>
  <c r="G177"/>
  <c r="G176"/>
  <c r="G175"/>
  <c r="G174"/>
  <c r="G173"/>
  <c r="G172"/>
  <c r="G171"/>
  <c r="G170"/>
  <c r="G169"/>
  <c r="G168"/>
  <c r="G163"/>
  <c r="G162"/>
  <c r="G161"/>
  <c r="G160"/>
  <c r="G159"/>
  <c r="G158"/>
  <c r="G157"/>
  <c r="G156"/>
  <c r="G155"/>
  <c r="G154"/>
  <c r="G153"/>
  <c r="G152"/>
  <c r="G147"/>
  <c r="G146"/>
  <c r="G145"/>
  <c r="G144"/>
  <c r="G143"/>
  <c r="G142"/>
  <c r="G141"/>
  <c r="G140"/>
  <c r="G139"/>
  <c r="G138"/>
  <c r="G137"/>
  <c r="G136"/>
  <c r="G131"/>
  <c r="G130"/>
  <c r="G129"/>
  <c r="G128"/>
  <c r="G127"/>
  <c r="G126"/>
  <c r="G125"/>
  <c r="G124"/>
  <c r="G123"/>
  <c r="G122"/>
  <c r="G121"/>
  <c r="G120"/>
  <c r="G115"/>
  <c r="G114"/>
  <c r="G113"/>
  <c r="G112"/>
  <c r="G111"/>
  <c r="G110"/>
  <c r="G109"/>
  <c r="G108"/>
  <c r="G107"/>
  <c r="G106"/>
  <c r="G105"/>
  <c r="G104"/>
  <c r="G99"/>
  <c r="G98"/>
  <c r="G97"/>
  <c r="G96"/>
  <c r="G95"/>
  <c r="G94"/>
  <c r="G93"/>
  <c r="G92"/>
  <c r="G91"/>
  <c r="G90"/>
  <c r="G89"/>
  <c r="G88"/>
  <c r="G83"/>
  <c r="G82"/>
  <c r="G81"/>
  <c r="G80"/>
  <c r="G79"/>
  <c r="G78"/>
  <c r="G77"/>
  <c r="G76"/>
  <c r="G75"/>
  <c r="G74"/>
  <c r="G73"/>
  <c r="G72"/>
  <c r="G67"/>
  <c r="G66"/>
  <c r="G65"/>
  <c r="G64"/>
  <c r="G63"/>
  <c r="G62"/>
  <c r="G61"/>
  <c r="G60"/>
  <c r="G59"/>
  <c r="G58"/>
  <c r="G57"/>
  <c r="G56"/>
  <c r="G51"/>
  <c r="G50"/>
  <c r="G49"/>
  <c r="G48"/>
  <c r="G47"/>
  <c r="G46"/>
  <c r="G45"/>
  <c r="G44"/>
  <c r="G43"/>
  <c r="G42"/>
  <c r="G41"/>
  <c r="G40"/>
  <c r="G35"/>
  <c r="G34"/>
  <c r="G33"/>
  <c r="G32"/>
  <c r="G31"/>
  <c r="G30"/>
  <c r="G29"/>
  <c r="G28"/>
  <c r="G26"/>
  <c r="G25"/>
  <c r="G27"/>
  <c r="G24"/>
  <c r="H10" i="3" l="1"/>
  <c r="I10" s="1"/>
  <c r="G19" i="1"/>
  <c r="G18"/>
  <c r="G17"/>
  <c r="G16"/>
  <c r="G15"/>
  <c r="G14"/>
  <c r="G13"/>
  <c r="G12"/>
  <c r="G11"/>
  <c r="G10"/>
  <c r="G9"/>
  <c r="H8"/>
  <c r="I8" s="1"/>
  <c r="H11" i="3" l="1"/>
  <c r="I11" s="1"/>
  <c r="H9" i="1"/>
  <c r="I9" s="1"/>
  <c r="H12" i="3" l="1"/>
  <c r="H13" s="1"/>
  <c r="I13" s="1"/>
  <c r="H10" i="1"/>
  <c r="I10" s="1"/>
  <c r="I12" i="3" l="1"/>
  <c r="H14"/>
  <c r="H15" s="1"/>
  <c r="H11" i="1"/>
  <c r="I11" s="1"/>
  <c r="I14" i="3" l="1"/>
  <c r="H16"/>
  <c r="I15"/>
  <c r="H12" i="1"/>
  <c r="I12" s="1"/>
  <c r="I16" i="3" l="1"/>
  <c r="H17"/>
  <c r="H13" i="1"/>
  <c r="I13" s="1"/>
  <c r="H18" i="3" l="1"/>
  <c r="I17"/>
  <c r="H14" i="1"/>
  <c r="I14" s="1"/>
  <c r="I18" i="3" l="1"/>
  <c r="H19"/>
  <c r="H15" i="1"/>
  <c r="I15" s="1"/>
  <c r="I19" i="3" l="1"/>
  <c r="I20" s="1"/>
  <c r="H16" i="1"/>
  <c r="I16" s="1"/>
  <c r="H20" i="3" l="1"/>
  <c r="H24" s="1"/>
  <c r="I24" s="1"/>
  <c r="H17" i="1"/>
  <c r="I17" s="1"/>
  <c r="H25" i="3" l="1"/>
  <c r="I25" s="1"/>
  <c r="H26"/>
  <c r="H18" i="1"/>
  <c r="I18" s="1"/>
  <c r="I26" i="3" l="1"/>
  <c r="H27"/>
  <c r="H19" i="1"/>
  <c r="I19" s="1"/>
  <c r="I20" s="1"/>
  <c r="H4" i="2" s="1"/>
  <c r="I27" i="3" l="1"/>
  <c r="H28"/>
  <c r="H20" i="1"/>
  <c r="I28" i="3" l="1"/>
  <c r="H29"/>
  <c r="H24" i="1"/>
  <c r="I24" s="1"/>
  <c r="I4" i="2"/>
  <c r="I29" i="3" l="1"/>
  <c r="H30"/>
  <c r="E5" i="2"/>
  <c r="H25" i="1"/>
  <c r="I25" s="1"/>
  <c r="I30" i="3" l="1"/>
  <c r="H31"/>
  <c r="H26" i="1"/>
  <c r="H32" i="3" l="1"/>
  <c r="I31"/>
  <c r="I26" i="1"/>
  <c r="H27"/>
  <c r="I32" i="3" l="1"/>
  <c r="H33"/>
  <c r="H28" i="1"/>
  <c r="I27"/>
  <c r="H34" i="3" l="1"/>
  <c r="I33"/>
  <c r="I28" i="1"/>
  <c r="H29"/>
  <c r="I34" i="3" l="1"/>
  <c r="H35"/>
  <c r="I29" i="1"/>
  <c r="H30"/>
  <c r="I35" i="3" l="1"/>
  <c r="I36" s="1"/>
  <c r="I30" i="1"/>
  <c r="H31"/>
  <c r="H36" i="3" l="1"/>
  <c r="H40" s="1"/>
  <c r="I40" s="1"/>
  <c r="H41"/>
  <c r="I31" i="1"/>
  <c r="H32"/>
  <c r="I41" i="3" l="1"/>
  <c r="H42"/>
  <c r="I32" i="1"/>
  <c r="H33"/>
  <c r="I42" i="3" l="1"/>
  <c r="H43"/>
  <c r="I33" i="1"/>
  <c r="H34"/>
  <c r="I43" i="3" l="1"/>
  <c r="H44"/>
  <c r="I34" i="1"/>
  <c r="H35"/>
  <c r="I44" i="3" l="1"/>
  <c r="H45"/>
  <c r="I35" i="1"/>
  <c r="I36" s="1"/>
  <c r="H5" i="2" s="1"/>
  <c r="I45" i="3" l="1"/>
  <c r="H46"/>
  <c r="H36" i="1"/>
  <c r="I5" i="2" s="1"/>
  <c r="E6" s="1"/>
  <c r="I46" i="3" l="1"/>
  <c r="H47"/>
  <c r="H40" i="1"/>
  <c r="H41" s="1"/>
  <c r="I41" s="1"/>
  <c r="I47" i="3" l="1"/>
  <c r="H48"/>
  <c r="I40" i="1"/>
  <c r="H42"/>
  <c r="I42" s="1"/>
  <c r="I48" i="3" l="1"/>
  <c r="H49"/>
  <c r="H43" i="1"/>
  <c r="I43" s="1"/>
  <c r="H50" i="3" l="1"/>
  <c r="I49"/>
  <c r="H44" i="1"/>
  <c r="I44" s="1"/>
  <c r="I50" i="3" l="1"/>
  <c r="H51"/>
  <c r="H45" i="1"/>
  <c r="I45" s="1"/>
  <c r="I51" i="3" l="1"/>
  <c r="I52" s="1"/>
  <c r="H46" i="1"/>
  <c r="I46" s="1"/>
  <c r="H52" i="3" l="1"/>
  <c r="H56" s="1"/>
  <c r="H57" s="1"/>
  <c r="H47" i="1"/>
  <c r="I47" s="1"/>
  <c r="I56" i="3" l="1"/>
  <c r="I57"/>
  <c r="H58"/>
  <c r="H48" i="1"/>
  <c r="H49" s="1"/>
  <c r="I58" i="3" l="1"/>
  <c r="H59"/>
  <c r="I48" i="1"/>
  <c r="I49"/>
  <c r="H50"/>
  <c r="H60" i="3" l="1"/>
  <c r="I59"/>
  <c r="I50" i="1"/>
  <c r="H51"/>
  <c r="I60" i="3" l="1"/>
  <c r="H61"/>
  <c r="I51" i="1"/>
  <c r="I61" i="3" l="1"/>
  <c r="H62"/>
  <c r="H52" i="1"/>
  <c r="I52"/>
  <c r="H6" i="2" s="1"/>
  <c r="I62" i="3" l="1"/>
  <c r="H63"/>
  <c r="H56" i="1"/>
  <c r="I6" i="2"/>
  <c r="E7" s="1"/>
  <c r="H64" i="3" l="1"/>
  <c r="I63"/>
  <c r="I56" i="1"/>
  <c r="H57"/>
  <c r="I64" i="3" l="1"/>
  <c r="H65"/>
  <c r="I57" i="1"/>
  <c r="H58"/>
  <c r="I65" i="3" l="1"/>
  <c r="H66"/>
  <c r="I58" i="1"/>
  <c r="H59"/>
  <c r="I66" i="3" l="1"/>
  <c r="H67"/>
  <c r="I59" i="1"/>
  <c r="H60"/>
  <c r="I67" i="3" l="1"/>
  <c r="I68" s="1"/>
  <c r="I60" i="1"/>
  <c r="H61"/>
  <c r="H68" i="3" l="1"/>
  <c r="H72" s="1"/>
  <c r="I72" s="1"/>
  <c r="H62" i="1"/>
  <c r="I61"/>
  <c r="H73" i="3" l="1"/>
  <c r="I73" s="1"/>
  <c r="H74"/>
  <c r="I62" i="1"/>
  <c r="H63"/>
  <c r="I74" i="3" l="1"/>
  <c r="H75"/>
  <c r="H64" i="1"/>
  <c r="I63"/>
  <c r="H76" i="3" l="1"/>
  <c r="I75"/>
  <c r="H65" i="1"/>
  <c r="I64"/>
  <c r="I76" i="3" l="1"/>
  <c r="H77"/>
  <c r="H66" i="1"/>
  <c r="I65"/>
  <c r="H78" i="3" l="1"/>
  <c r="I77"/>
  <c r="H67" i="1"/>
  <c r="I66"/>
  <c r="I78" i="3" l="1"/>
  <c r="H79"/>
  <c r="I67" i="1"/>
  <c r="I68" s="1"/>
  <c r="H7" i="2" s="1"/>
  <c r="H68" i="1" l="1"/>
  <c r="H72" s="1"/>
  <c r="I79" i="3"/>
  <c r="H80"/>
  <c r="I7" i="2"/>
  <c r="E8" s="1"/>
  <c r="I80" i="3" l="1"/>
  <c r="H81"/>
  <c r="H73" i="1"/>
  <c r="I72"/>
  <c r="H82" i="3" l="1"/>
  <c r="I81"/>
  <c r="H74" i="1"/>
  <c r="I73"/>
  <c r="I82" i="3" l="1"/>
  <c r="H83"/>
  <c r="H75" i="1"/>
  <c r="I74"/>
  <c r="I83" i="3" l="1"/>
  <c r="I84" s="1"/>
  <c r="H76" i="1"/>
  <c r="I75"/>
  <c r="H84" i="3" l="1"/>
  <c r="H88" s="1"/>
  <c r="I76" i="1"/>
  <c r="H77"/>
  <c r="I88" i="3" l="1"/>
  <c r="H89"/>
  <c r="I77" i="1"/>
  <c r="H78"/>
  <c r="H90" i="3" l="1"/>
  <c r="I89"/>
  <c r="H79" i="1"/>
  <c r="I78"/>
  <c r="I90" i="3" l="1"/>
  <c r="H91"/>
  <c r="I79" i="1"/>
  <c r="H80"/>
  <c r="H92" i="3" l="1"/>
  <c r="I91"/>
  <c r="H81" i="1"/>
  <c r="I80"/>
  <c r="I92" i="3" l="1"/>
  <c r="H93"/>
  <c r="H82" i="1"/>
  <c r="I81"/>
  <c r="I93" i="3" l="1"/>
  <c r="H94"/>
  <c r="H83" i="1"/>
  <c r="I83" s="1"/>
  <c r="I82"/>
  <c r="I94" i="3" l="1"/>
  <c r="H95"/>
  <c r="H84" i="1"/>
  <c r="I84"/>
  <c r="H8" i="2" s="1"/>
  <c r="H96" i="3" l="1"/>
  <c r="I95"/>
  <c r="H88" i="1"/>
  <c r="I8" i="2"/>
  <c r="E9" s="1"/>
  <c r="I96" i="3" l="1"/>
  <c r="H97"/>
  <c r="H89" i="1"/>
  <c r="I88"/>
  <c r="I97" i="3" l="1"/>
  <c r="H98"/>
  <c r="H90" i="1"/>
  <c r="I89"/>
  <c r="I98" i="3" l="1"/>
  <c r="H99"/>
  <c r="H91" i="1"/>
  <c r="I90"/>
  <c r="I99" i="3" l="1"/>
  <c r="I100" s="1"/>
  <c r="H92" i="1"/>
  <c r="I91"/>
  <c r="H100" i="3" l="1"/>
  <c r="H104" s="1"/>
  <c r="H105" s="1"/>
  <c r="H93" i="1"/>
  <c r="I92"/>
  <c r="I104" i="3" l="1"/>
  <c r="H106"/>
  <c r="I105"/>
  <c r="I93" i="1"/>
  <c r="H94"/>
  <c r="I106" i="3" l="1"/>
  <c r="H107"/>
  <c r="I94" i="1"/>
  <c r="H95"/>
  <c r="I107" i="3" l="1"/>
  <c r="H108"/>
  <c r="H96" i="1"/>
  <c r="I95"/>
  <c r="I108" i="3" l="1"/>
  <c r="H109"/>
  <c r="I96" i="1"/>
  <c r="H97"/>
  <c r="H110" i="3" l="1"/>
  <c r="I109"/>
  <c r="H98" i="1"/>
  <c r="I97"/>
  <c r="I110" i="3" l="1"/>
  <c r="H111"/>
  <c r="H99" i="1"/>
  <c r="I99" s="1"/>
  <c r="I98"/>
  <c r="H112" i="3" l="1"/>
  <c r="I111"/>
  <c r="H100" i="1"/>
  <c r="I100"/>
  <c r="H9" i="2" s="1"/>
  <c r="I112" i="3" l="1"/>
  <c r="H113"/>
  <c r="H104" i="1"/>
  <c r="I9" i="2"/>
  <c r="E10" s="1"/>
  <c r="H114" i="3" l="1"/>
  <c r="I113"/>
  <c r="H105" i="1"/>
  <c r="I104"/>
  <c r="I114" i="3" l="1"/>
  <c r="H115"/>
  <c r="H106" i="1"/>
  <c r="I105"/>
  <c r="I115" i="3" l="1"/>
  <c r="I116" s="1"/>
  <c r="H107" i="1"/>
  <c r="I106"/>
  <c r="H116" i="3" l="1"/>
  <c r="H120" s="1"/>
  <c r="H121" s="1"/>
  <c r="H108" i="1"/>
  <c r="I107"/>
  <c r="I120" i="3" l="1"/>
  <c r="H122"/>
  <c r="I121"/>
  <c r="H109" i="1"/>
  <c r="I108"/>
  <c r="I122" i="3" l="1"/>
  <c r="H123"/>
  <c r="H110" i="1"/>
  <c r="I109"/>
  <c r="H124" i="3" l="1"/>
  <c r="I123"/>
  <c r="I110" i="1"/>
  <c r="H111"/>
  <c r="I124" i="3" l="1"/>
  <c r="H125"/>
  <c r="I111" i="1"/>
  <c r="H112"/>
  <c r="H126" i="3" l="1"/>
  <c r="I125"/>
  <c r="H113" i="1"/>
  <c r="I112"/>
  <c r="I126" i="3" l="1"/>
  <c r="H127"/>
  <c r="I113" i="1"/>
  <c r="H114"/>
  <c r="H128" i="3" l="1"/>
  <c r="I127"/>
  <c r="H115" i="1"/>
  <c r="I115" s="1"/>
  <c r="I114"/>
  <c r="I128" i="3" l="1"/>
  <c r="H129"/>
  <c r="H116" i="1"/>
  <c r="I116"/>
  <c r="H10" i="2" s="1"/>
  <c r="I129" i="3" l="1"/>
  <c r="H130"/>
  <c r="H120" i="1"/>
  <c r="I10" i="2"/>
  <c r="E11" s="1"/>
  <c r="I130" i="3" l="1"/>
  <c r="H131"/>
  <c r="H121" i="1"/>
  <c r="I120"/>
  <c r="I131" i="3" l="1"/>
  <c r="I132" s="1"/>
  <c r="H122" i="1"/>
  <c r="I121"/>
  <c r="H132" i="3" l="1"/>
  <c r="H136" s="1"/>
  <c r="I136" s="1"/>
  <c r="H123" i="1"/>
  <c r="I122"/>
  <c r="H137" i="3" l="1"/>
  <c r="I137" s="1"/>
  <c r="H138"/>
  <c r="H124" i="1"/>
  <c r="I123"/>
  <c r="I138" i="3" l="1"/>
  <c r="H139"/>
  <c r="H125" i="1"/>
  <c r="I124"/>
  <c r="I139" i="3" l="1"/>
  <c r="H140"/>
  <c r="H126" i="1"/>
  <c r="I125"/>
  <c r="I140" i="3" l="1"/>
  <c r="H141"/>
  <c r="H127" i="1"/>
  <c r="I126"/>
  <c r="H142" i="3" l="1"/>
  <c r="I141"/>
  <c r="I127" i="1"/>
  <c r="H128"/>
  <c r="I142" i="3" l="1"/>
  <c r="H143"/>
  <c r="H129" i="1"/>
  <c r="I128"/>
  <c r="H144" i="3" l="1"/>
  <c r="I143"/>
  <c r="I129" i="1"/>
  <c r="H130"/>
  <c r="I144" i="3" l="1"/>
  <c r="H145"/>
  <c r="H131" i="1"/>
  <c r="I131" s="1"/>
  <c r="I130"/>
  <c r="H146" i="3" l="1"/>
  <c r="I145"/>
  <c r="H132" i="1"/>
  <c r="I132"/>
  <c r="H11" i="2" s="1"/>
  <c r="I146" i="3" l="1"/>
  <c r="H147"/>
  <c r="H136" i="1"/>
  <c r="I11" i="2"/>
  <c r="E12" s="1"/>
  <c r="I147" i="3" l="1"/>
  <c r="I148" s="1"/>
  <c r="H137" i="1"/>
  <c r="I136"/>
  <c r="H148" i="3" l="1"/>
  <c r="H152" s="1"/>
  <c r="H138" i="1"/>
  <c r="I137"/>
  <c r="I152" i="3" l="1"/>
  <c r="H153"/>
  <c r="H139" i="1"/>
  <c r="I138"/>
  <c r="I153" i="3" l="1"/>
  <c r="H154"/>
  <c r="H140" i="1"/>
  <c r="I139"/>
  <c r="I154" i="3" l="1"/>
  <c r="H155"/>
  <c r="H141" i="1"/>
  <c r="I140"/>
  <c r="I155" i="3" l="1"/>
  <c r="H156"/>
  <c r="H142" i="1"/>
  <c r="I141"/>
  <c r="I156" i="3" l="1"/>
  <c r="H157"/>
  <c r="H143" i="1"/>
  <c r="I142"/>
  <c r="I157" i="3" l="1"/>
  <c r="H158"/>
  <c r="H144" i="1"/>
  <c r="I143"/>
  <c r="I158" i="3" l="1"/>
  <c r="H159"/>
  <c r="I144" i="1"/>
  <c r="H145"/>
  <c r="I159" i="3" l="1"/>
  <c r="H160"/>
  <c r="I145" i="1"/>
  <c r="H146"/>
  <c r="I160" i="3" l="1"/>
  <c r="H161"/>
  <c r="H147" i="1"/>
  <c r="I147" s="1"/>
  <c r="I146"/>
  <c r="I161" i="3" l="1"/>
  <c r="H162"/>
  <c r="H148" i="1"/>
  <c r="I148"/>
  <c r="H12" i="2" s="1"/>
  <c r="I162" i="3" l="1"/>
  <c r="H163"/>
  <c r="H152" i="1"/>
  <c r="I12" i="2"/>
  <c r="E13" s="1"/>
  <c r="I163" i="3" l="1"/>
  <c r="I164" s="1"/>
  <c r="H153" i="1"/>
  <c r="I152"/>
  <c r="H164" i="3" l="1"/>
  <c r="H168" s="1"/>
  <c r="I168" s="1"/>
  <c r="H154" i="1"/>
  <c r="I153"/>
  <c r="H169" i="3" l="1"/>
  <c r="H170" s="1"/>
  <c r="H155" i="1"/>
  <c r="I154"/>
  <c r="I169" i="3" l="1"/>
  <c r="I170"/>
  <c r="H171"/>
  <c r="H156" i="1"/>
  <c r="I155"/>
  <c r="I171" i="3" l="1"/>
  <c r="H172"/>
  <c r="H157" i="1"/>
  <c r="I156"/>
  <c r="I172" i="3" l="1"/>
  <c r="H173"/>
  <c r="H158" i="1"/>
  <c r="I157"/>
  <c r="H174" i="3" l="1"/>
  <c r="I173"/>
  <c r="H159" i="1"/>
  <c r="I158"/>
  <c r="I174" i="3" l="1"/>
  <c r="H175"/>
  <c r="H160" i="1"/>
  <c r="I159"/>
  <c r="H176" i="3" l="1"/>
  <c r="I175"/>
  <c r="H161" i="1"/>
  <c r="I160"/>
  <c r="I176" i="3" l="1"/>
  <c r="H177"/>
  <c r="I161" i="1"/>
  <c r="H162"/>
  <c r="H178" i="3" l="1"/>
  <c r="I177"/>
  <c r="I162" i="1"/>
  <c r="H163"/>
  <c r="I163" s="1"/>
  <c r="I178" i="3" l="1"/>
  <c r="H179"/>
  <c r="H164" i="1"/>
  <c r="I164"/>
  <c r="H13" i="2" s="1"/>
  <c r="I179" i="3" l="1"/>
  <c r="I180" s="1"/>
  <c r="H168" i="1"/>
  <c r="I13" i="2"/>
  <c r="E14" s="1"/>
  <c r="H180" i="3" l="1"/>
  <c r="H184" s="1"/>
  <c r="H185" s="1"/>
  <c r="I168" i="1"/>
  <c r="H169"/>
  <c r="I184" i="3" l="1"/>
  <c r="I185"/>
  <c r="H186"/>
  <c r="H170" i="1"/>
  <c r="I169"/>
  <c r="I186" i="3" l="1"/>
  <c r="H187"/>
  <c r="H171" i="1"/>
  <c r="I170"/>
  <c r="I187" i="3" l="1"/>
  <c r="H188"/>
  <c r="H172" i="1"/>
  <c r="I171"/>
  <c r="I188" i="3" l="1"/>
  <c r="H189"/>
  <c r="H173" i="1"/>
  <c r="I172"/>
  <c r="I189" i="3" l="1"/>
  <c r="H190"/>
  <c r="H174" i="1"/>
  <c r="I173"/>
  <c r="I190" i="3" l="1"/>
  <c r="H191"/>
  <c r="H175" i="1"/>
  <c r="I174"/>
  <c r="I191" i="3" l="1"/>
  <c r="H192"/>
  <c r="H176" i="1"/>
  <c r="I175"/>
  <c r="I192" i="3" l="1"/>
  <c r="H193"/>
  <c r="H177" i="1"/>
  <c r="I176"/>
  <c r="H194" i="3" l="1"/>
  <c r="I193"/>
  <c r="H178" i="1"/>
  <c r="I177"/>
  <c r="I194" i="3" l="1"/>
  <c r="H195"/>
  <c r="I178" i="1"/>
  <c r="H179"/>
  <c r="I179" s="1"/>
  <c r="I195" i="3" l="1"/>
  <c r="I196" s="1"/>
  <c r="H180" i="1"/>
  <c r="I180"/>
  <c r="H14" i="2" s="1"/>
  <c r="H196" i="3" l="1"/>
  <c r="H200" s="1"/>
  <c r="H201" s="1"/>
  <c r="H184" i="1"/>
  <c r="I14" i="2"/>
  <c r="E15" s="1"/>
  <c r="I200" i="3" l="1"/>
  <c r="I201"/>
  <c r="H202"/>
  <c r="H185" i="1"/>
  <c r="I184"/>
  <c r="I202" i="3" l="1"/>
  <c r="H203"/>
  <c r="I185" i="1"/>
  <c r="H186"/>
  <c r="I203" i="3" l="1"/>
  <c r="H204"/>
  <c r="H187" i="1"/>
  <c r="I186"/>
  <c r="I204" i="3" l="1"/>
  <c r="H205"/>
  <c r="H188" i="1"/>
  <c r="I187"/>
  <c r="I205" i="3" l="1"/>
  <c r="H206"/>
  <c r="H189" i="1"/>
  <c r="I188"/>
  <c r="I206" i="3" l="1"/>
  <c r="H207"/>
  <c r="H190" i="1"/>
  <c r="I189"/>
  <c r="I207" i="3" l="1"/>
  <c r="H208"/>
  <c r="H191" i="1"/>
  <c r="I190"/>
  <c r="I208" i="3" l="1"/>
  <c r="H209"/>
  <c r="H192" i="1"/>
  <c r="I191"/>
  <c r="I209" i="3" l="1"/>
  <c r="H210"/>
  <c r="H193" i="1"/>
  <c r="I192"/>
  <c r="I210" i="3" l="1"/>
  <c r="H211"/>
  <c r="H194" i="1"/>
  <c r="I193"/>
  <c r="I211" i="3" l="1"/>
  <c r="I212" s="1"/>
  <c r="H195" i="1"/>
  <c r="I195" s="1"/>
  <c r="I194"/>
  <c r="H212" i="3" l="1"/>
  <c r="H217" s="1"/>
  <c r="H196" i="1"/>
  <c r="I196"/>
  <c r="H15" i="2" s="1"/>
  <c r="I216" i="3" l="1"/>
  <c r="I217"/>
  <c r="H218"/>
  <c r="H200" i="1"/>
  <c r="I15" i="2"/>
  <c r="E16" s="1"/>
  <c r="I218" i="3" l="1"/>
  <c r="H219"/>
  <c r="I200" i="1"/>
  <c r="H201"/>
  <c r="H220" i="3" l="1"/>
  <c r="I219"/>
  <c r="H202" i="1"/>
  <c r="I201"/>
  <c r="I220" i="3" l="1"/>
  <c r="H221"/>
  <c r="I202" i="1"/>
  <c r="H203"/>
  <c r="H222" i="3" l="1"/>
  <c r="I221"/>
  <c r="H204" i="1"/>
  <c r="I203"/>
  <c r="I222" i="3" l="1"/>
  <c r="H223"/>
  <c r="H205" i="1"/>
  <c r="I204"/>
  <c r="H224" i="3" l="1"/>
  <c r="I223"/>
  <c r="H206" i="1"/>
  <c r="I205"/>
  <c r="I224" i="3" l="1"/>
  <c r="H225"/>
  <c r="H207" i="1"/>
  <c r="I206"/>
  <c r="H226" i="3" l="1"/>
  <c r="I225"/>
  <c r="H208" i="1"/>
  <c r="I207"/>
  <c r="I226" i="3" l="1"/>
  <c r="H227"/>
  <c r="H209" i="1"/>
  <c r="I208"/>
  <c r="I227" i="3" l="1"/>
  <c r="I228" s="1"/>
  <c r="H210" i="1"/>
  <c r="I209"/>
  <c r="H228" i="3" l="1"/>
  <c r="H233" s="1"/>
  <c r="I232"/>
  <c r="H211" i="1"/>
  <c r="I211" s="1"/>
  <c r="I210"/>
  <c r="I233" i="3" l="1"/>
  <c r="H234"/>
  <c r="H212" i="1"/>
  <c r="I16" i="2" s="1"/>
  <c r="I212" i="1"/>
  <c r="H16" i="2" s="1"/>
  <c r="H235" i="3" l="1"/>
  <c r="I234"/>
  <c r="H216" i="1"/>
  <c r="E17" i="2"/>
  <c r="I235" i="3" l="1"/>
  <c r="H236"/>
  <c r="I216" i="1"/>
  <c r="H217"/>
  <c r="H237" i="3" l="1"/>
  <c r="I236"/>
  <c r="I217" i="1"/>
  <c r="H218"/>
  <c r="I237" i="3" l="1"/>
  <c r="H238"/>
  <c r="H219" i="1"/>
  <c r="I218"/>
  <c r="H239" i="3" l="1"/>
  <c r="I238"/>
  <c r="I219" i="1"/>
  <c r="H220"/>
  <c r="I239" i="3" l="1"/>
  <c r="H240"/>
  <c r="I220" i="1"/>
  <c r="H221"/>
  <c r="H241" i="3" l="1"/>
  <c r="I240"/>
  <c r="H222" i="1"/>
  <c r="I221"/>
  <c r="I241" i="3" l="1"/>
  <c r="H242"/>
  <c r="I222" i="1"/>
  <c r="H223"/>
  <c r="H243" i="3" l="1"/>
  <c r="I242"/>
  <c r="I223" i="1"/>
  <c r="H224"/>
  <c r="I243" i="3" l="1"/>
  <c r="I244" s="1"/>
  <c r="I224" i="1"/>
  <c r="H225"/>
  <c r="H244" i="3" l="1"/>
  <c r="H249" s="1"/>
  <c r="H226" i="1"/>
  <c r="I225"/>
  <c r="I248" i="3" l="1"/>
  <c r="H250"/>
  <c r="I249"/>
  <c r="H227" i="1"/>
  <c r="I227" s="1"/>
  <c r="I226"/>
  <c r="I250" i="3" l="1"/>
  <c r="H251"/>
  <c r="H228" i="1"/>
  <c r="I228"/>
  <c r="H17" i="2" s="1"/>
  <c r="H252" i="3" l="1"/>
  <c r="I251"/>
  <c r="H232" i="1"/>
  <c r="I17" i="2"/>
  <c r="E18" s="1"/>
  <c r="I252" i="3" l="1"/>
  <c r="H253"/>
  <c r="I232" i="1"/>
  <c r="H233"/>
  <c r="H254" i="3" l="1"/>
  <c r="I253"/>
  <c r="I233" i="1"/>
  <c r="H234"/>
  <c r="I254" i="3" l="1"/>
  <c r="H255"/>
  <c r="I234" i="1"/>
  <c r="H235"/>
  <c r="H256" i="3" l="1"/>
  <c r="I255"/>
  <c r="I235" i="1"/>
  <c r="H236"/>
  <c r="I256" i="3" l="1"/>
  <c r="H257"/>
  <c r="I236" i="1"/>
  <c r="H237"/>
  <c r="H258" i="3" l="1"/>
  <c r="I257"/>
  <c r="I237" i="1"/>
  <c r="H238"/>
  <c r="I258" i="3" l="1"/>
  <c r="H259"/>
  <c r="I238" i="1"/>
  <c r="H239"/>
  <c r="I259" i="3" l="1"/>
  <c r="I260" s="1"/>
  <c r="I239" i="1"/>
  <c r="H240"/>
  <c r="H260" i="3" l="1"/>
  <c r="H265" s="1"/>
  <c r="I240" i="1"/>
  <c r="H241"/>
  <c r="I264" i="3" l="1"/>
  <c r="I265"/>
  <c r="H266"/>
  <c r="I241" i="1"/>
  <c r="H242"/>
  <c r="H267" i="3" l="1"/>
  <c r="I266"/>
  <c r="I242" i="1"/>
  <c r="H243"/>
  <c r="I267" i="3" l="1"/>
  <c r="H268"/>
  <c r="I243" i="1"/>
  <c r="I244" s="1"/>
  <c r="H18" i="2" s="1"/>
  <c r="H244" i="1" l="1"/>
  <c r="I18" i="2" s="1"/>
  <c r="E19" s="1"/>
  <c r="H269" i="3"/>
  <c r="I268"/>
  <c r="H248" i="1" l="1"/>
  <c r="I269" i="3"/>
  <c r="H270"/>
  <c r="I248" i="1" l="1"/>
  <c r="H249"/>
  <c r="H271" i="3"/>
  <c r="I270"/>
  <c r="I249" i="1" l="1"/>
  <c r="H250"/>
  <c r="I271" i="3"/>
  <c r="H272"/>
  <c r="H251" i="1" l="1"/>
  <c r="I250"/>
  <c r="H273" i="3"/>
  <c r="I272"/>
  <c r="H252" i="1" l="1"/>
  <c r="I251"/>
  <c r="I273" i="3"/>
  <c r="H274"/>
  <c r="H253" i="1" l="1"/>
  <c r="I252"/>
  <c r="H275" i="3"/>
  <c r="I274"/>
  <c r="H254" i="1" l="1"/>
  <c r="I253"/>
  <c r="I275" i="3"/>
  <c r="H255" i="1" l="1"/>
  <c r="I254"/>
  <c r="H276" i="3"/>
  <c r="H281" s="1"/>
  <c r="I255" i="1" l="1"/>
  <c r="H256"/>
  <c r="I280" i="3"/>
  <c r="H282"/>
  <c r="I281"/>
  <c r="H257" i="1" l="1"/>
  <c r="I256"/>
  <c r="I282" i="3"/>
  <c r="H283"/>
  <c r="I257" i="1" l="1"/>
  <c r="H258"/>
  <c r="H284" i="3"/>
  <c r="I283"/>
  <c r="I258" i="1" l="1"/>
  <c r="H259"/>
  <c r="I259" s="1"/>
  <c r="I284" i="3"/>
  <c r="H285"/>
  <c r="H260" i="1" l="1"/>
  <c r="H264" s="1"/>
  <c r="I260"/>
  <c r="H19" i="2" s="1"/>
  <c r="H286" i="3"/>
  <c r="I285"/>
  <c r="I264" i="1" l="1"/>
  <c r="H265"/>
  <c r="H266" s="1"/>
  <c r="I19" i="2"/>
  <c r="E20" s="1"/>
  <c r="I286" i="3"/>
  <c r="H287"/>
  <c r="I265" i="1"/>
  <c r="H288" i="3" l="1"/>
  <c r="I287"/>
  <c r="I266" i="1"/>
  <c r="H267"/>
  <c r="I288" i="3" l="1"/>
  <c r="H289"/>
  <c r="I267" i="1"/>
  <c r="H268"/>
  <c r="H290" i="3" l="1"/>
  <c r="I289"/>
  <c r="I268" i="1"/>
  <c r="H269"/>
  <c r="I290" i="3" l="1"/>
  <c r="H291"/>
  <c r="I269" i="1"/>
  <c r="H270"/>
  <c r="I291" i="3" l="1"/>
  <c r="I270" i="1"/>
  <c r="H271"/>
  <c r="H292" i="3" l="1"/>
  <c r="H297" s="1"/>
  <c r="I271" i="1"/>
  <c r="H272"/>
  <c r="I296" i="3" l="1"/>
  <c r="I297"/>
  <c r="H298"/>
  <c r="I272" i="1"/>
  <c r="H273"/>
  <c r="H299" i="3" l="1"/>
  <c r="I298"/>
  <c r="I273" i="1"/>
  <c r="H274"/>
  <c r="I299" i="3" l="1"/>
  <c r="H300"/>
  <c r="I274" i="1"/>
  <c r="H275"/>
  <c r="H301" i="3" l="1"/>
  <c r="I300"/>
  <c r="I275" i="1"/>
  <c r="I276" s="1"/>
  <c r="H20" i="2" s="1"/>
  <c r="I301" i="3" l="1"/>
  <c r="H302"/>
  <c r="H276" i="1"/>
  <c r="H280" l="1"/>
  <c r="I280" s="1"/>
  <c r="I20" i="2"/>
  <c r="E21" s="1"/>
  <c r="H303" i="3"/>
  <c r="I302"/>
  <c r="I281" i="1" l="1"/>
  <c r="I303" i="3"/>
  <c r="H304"/>
  <c r="H282" i="1" l="1"/>
  <c r="I282" s="1"/>
  <c r="H305" i="3"/>
  <c r="I304"/>
  <c r="H283" i="1" l="1"/>
  <c r="I283" s="1"/>
  <c r="I305" i="3"/>
  <c r="H306"/>
  <c r="H284" i="1" l="1"/>
  <c r="I284" s="1"/>
  <c r="H307" i="3"/>
  <c r="I306"/>
  <c r="H285" i="1" l="1"/>
  <c r="I285" s="1"/>
  <c r="I307" i="3"/>
  <c r="H286" i="1" l="1"/>
  <c r="I286" s="1"/>
  <c r="H308" i="3"/>
  <c r="H313" s="1"/>
  <c r="H287" i="1" l="1"/>
  <c r="H288" s="1"/>
  <c r="I312" i="3"/>
  <c r="H314"/>
  <c r="I313"/>
  <c r="I287" i="1" l="1"/>
  <c r="I314" i="3"/>
  <c r="H315"/>
  <c r="I288" i="1"/>
  <c r="H289"/>
  <c r="H316" i="3" l="1"/>
  <c r="I315"/>
  <c r="I289" i="1"/>
  <c r="H290"/>
  <c r="I316" i="3" l="1"/>
  <c r="H317"/>
  <c r="I290" i="1"/>
  <c r="H291"/>
  <c r="H318" i="3" l="1"/>
  <c r="I317"/>
  <c r="I291" i="1"/>
  <c r="I292" s="1"/>
  <c r="H21" i="2" s="1"/>
  <c r="I318" i="3" l="1"/>
  <c r="H319"/>
  <c r="H292" i="1"/>
  <c r="H296" l="1"/>
  <c r="I296" s="1"/>
  <c r="I21" i="2"/>
  <c r="E22" s="1"/>
  <c r="H320" i="3"/>
  <c r="I319"/>
  <c r="H297" i="1" l="1"/>
  <c r="I297" s="1"/>
  <c r="I320" i="3"/>
  <c r="H321"/>
  <c r="H298" i="1" l="1"/>
  <c r="I298" s="1"/>
  <c r="H322" i="3"/>
  <c r="I321"/>
  <c r="H299" i="1" l="1"/>
  <c r="I299" s="1"/>
  <c r="I322" i="3"/>
  <c r="H323"/>
  <c r="H300" i="1" l="1"/>
  <c r="I300" s="1"/>
  <c r="I323" i="3"/>
  <c r="H301" i="1" l="1"/>
  <c r="H302" s="1"/>
  <c r="I301" l="1"/>
  <c r="I302"/>
  <c r="H303"/>
  <c r="I303" l="1"/>
  <c r="H304"/>
  <c r="I304" l="1"/>
  <c r="H305"/>
  <c r="I305" l="1"/>
  <c r="H306"/>
  <c r="I306" l="1"/>
  <c r="H307"/>
  <c r="I307" l="1"/>
  <c r="I308" s="1"/>
  <c r="H22" i="2" s="1"/>
  <c r="H308" i="1" l="1"/>
  <c r="H312" l="1"/>
  <c r="I312" s="1"/>
  <c r="I22" i="2"/>
  <c r="E23" s="1"/>
  <c r="H313" i="1" l="1"/>
  <c r="H314" s="1"/>
  <c r="H315" s="1"/>
  <c r="I314" l="1"/>
  <c r="I313"/>
  <c r="I315"/>
  <c r="H316"/>
  <c r="I316" l="1"/>
  <c r="H317"/>
  <c r="I317" l="1"/>
  <c r="H318"/>
  <c r="I318" l="1"/>
  <c r="H319"/>
  <c r="I319" l="1"/>
  <c r="H320"/>
  <c r="I320" l="1"/>
  <c r="H321"/>
  <c r="I321" l="1"/>
  <c r="H322"/>
  <c r="I322" l="1"/>
  <c r="H323"/>
  <c r="I323" l="1"/>
  <c r="I324" s="1"/>
  <c r="H23" i="2" s="1"/>
  <c r="H324" i="1" l="1"/>
  <c r="L3" s="1"/>
  <c r="I23" i="2" l="1"/>
</calcChain>
</file>

<file path=xl/sharedStrings.xml><?xml version="1.0" encoding="utf-8"?>
<sst xmlns="http://schemas.openxmlformats.org/spreadsheetml/2006/main" count="743" uniqueCount="53">
  <si>
    <t>Year 5</t>
  </si>
  <si>
    <t>Month</t>
  </si>
  <si>
    <t>Deposit</t>
  </si>
  <si>
    <t>Balance</t>
  </si>
  <si>
    <t>Interest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</si>
  <si>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</si>
  <si>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</si>
  <si>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</si>
  <si>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</si>
  <si>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</si>
  <si>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</si>
  <si>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</si>
  <si>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</si>
  <si>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</si>
  <si>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</si>
  <si>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</si>
  <si>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</si>
  <si>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 End Balance</t>
  </si>
  <si>
    <t>Year 2</t>
  </si>
  <si>
    <t>Year 3</t>
  </si>
  <si>
    <t>Year 4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</si>
  <si>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</si>
  <si>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</si>
  <si>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</si>
  <si>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</si>
  <si>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</si>
  <si>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</si>
  <si>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</si>
  <si>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</si>
  <si>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</si>
  <si>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</si>
  <si>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</t>
  </si>
  <si>
    <t>Input Parameters</t>
  </si>
  <si>
    <t>Monthly Investment</t>
  </si>
  <si>
    <t>Rate of Interest</t>
  </si>
  <si>
    <t>Maturity Value</t>
  </si>
  <si>
    <t>Output Parameters</t>
  </si>
  <si>
    <t>Year</t>
  </si>
  <si>
    <t>Opening Balance</t>
  </si>
  <si>
    <t>Monthly Contribution</t>
  </si>
  <si>
    <t>Yearly Contribution</t>
  </si>
  <si>
    <t>Closing Balance</t>
  </si>
  <si>
    <t>-</t>
  </si>
  <si>
    <t>Year 16</t>
  </si>
  <si>
    <t>Year 17</t>
  </si>
  <si>
    <t>Year 18</t>
  </si>
  <si>
    <t>Year 19</t>
  </si>
  <si>
    <t>Year 20</t>
  </si>
  <si>
    <t>Yearly Investment</t>
  </si>
  <si>
    <t>http://moneyexcel.com</t>
  </si>
  <si>
    <t>PPF Calculator</t>
  </si>
  <si>
    <t>Intrest Rate @8.7%</t>
  </si>
  <si>
    <t xml:space="preserve">Age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</si>
</sst>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indexed="9"/>
      <name val="Trebuchet MS"/>
      <family val="2"/>
    </font>
    <font>
      <b/>
      <sz val="12"/>
      <color indexed="8"/>
      <name val="Trebuchet MS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10" fontId="1" fillId="2" borderId="0" xfId="0" applyNumberFormat="1" applyFont="1" applyFill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 applyBorder="1"/>
    <xf numFmtId="0" fontId="1" fillId="0" borderId="13" xfId="0" applyFont="1" applyBorder="1"/>
    <xf numFmtId="3" fontId="1" fillId="0" borderId="13" xfId="0" applyNumberFormat="1" applyFont="1" applyBorder="1"/>
    <xf numFmtId="0" fontId="1" fillId="2" borderId="13" xfId="0" applyFont="1" applyFill="1" applyBorder="1"/>
    <xf numFmtId="10" fontId="1" fillId="2" borderId="13" xfId="0" applyNumberFormat="1" applyFont="1" applyFill="1" applyBorder="1"/>
    <xf numFmtId="3" fontId="1" fillId="2" borderId="13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14" xfId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4" fillId="0" borderId="1" xfId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eyexcel.com/" TargetMode="External"/><Relationship Id="rId1" Type="http://schemas.openxmlformats.org/officeDocument/2006/relationships/hyperlink" Target="http://moneyexce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4"/>
  <sheetViews>
    <sheetView tabSelected="1" workbookViewId="0">
      <selection activeCell="D26" sqref="D26"/>
    </sheetView>
  </sheetViews>
  <sheetFormatPr defaultRowHeight="15"/>
  <cols>
    <col min="3" max="3" width="6.42578125" customWidth="1"/>
    <col min="4" max="4" width="11.28515625" bestFit="1" customWidth="1"/>
    <col min="5" max="5" width="12.28515625" customWidth="1"/>
    <col min="6" max="6" width="12.85546875" bestFit="1" customWidth="1"/>
    <col min="7" max="7" width="12.85546875" customWidth="1"/>
    <col min="8" max="8" width="12.42578125" bestFit="1" customWidth="1"/>
    <col min="9" max="9" width="11.5703125" customWidth="1"/>
  </cols>
  <sheetData>
    <row r="1" spans="3:9" ht="15.75" thickBot="1">
      <c r="C1" s="25" t="s">
        <v>49</v>
      </c>
      <c r="D1" s="26"/>
      <c r="E1" s="26"/>
      <c r="F1" s="26"/>
      <c r="G1" s="26"/>
      <c r="H1" s="26"/>
      <c r="I1" s="26"/>
    </row>
    <row r="2" spans="3:9" ht="24.75" customHeight="1" thickBot="1">
      <c r="C2" s="22" t="s">
        <v>50</v>
      </c>
      <c r="D2" s="23"/>
      <c r="E2" s="23"/>
      <c r="F2" s="23"/>
      <c r="G2" s="23"/>
      <c r="H2" s="23"/>
      <c r="I2" s="24"/>
    </row>
    <row r="3" spans="3:9" ht="39.75" customHeight="1" thickBot="1">
      <c r="C3" s="20" t="s">
        <v>37</v>
      </c>
      <c r="D3" s="21" t="s">
        <v>52</v>
      </c>
      <c r="E3" s="21" t="s">
        <v>38</v>
      </c>
      <c r="F3" s="21" t="s">
        <v>39</v>
      </c>
      <c r="G3" s="21" t="s">
        <v>40</v>
      </c>
      <c r="H3" s="21" t="s">
        <v>51</v>
      </c>
      <c r="I3" s="21" t="s">
        <v>41</v>
      </c>
    </row>
    <row r="4" spans="3:9" ht="17.25" thickBot="1">
      <c r="C4" s="15">
        <v>2015</v>
      </c>
      <c r="D4" s="20">
        <v>21</v>
      </c>
      <c r="E4" s="15" t="s">
        <v>42</v>
      </c>
      <c r="F4" s="15">
        <f>'Calculator - Monthly'!D4</f>
        <v>12500</v>
      </c>
      <c r="G4" s="16">
        <f>F4*12</f>
        <v>150000</v>
      </c>
      <c r="H4" s="16">
        <f>'Calculator - Monthly'!I20</f>
        <v>7068.75</v>
      </c>
      <c r="I4" s="16">
        <f>'Calculator - Monthly'!H20</f>
        <v>157068.75</v>
      </c>
    </row>
    <row r="5" spans="3:9" ht="17.25" thickBot="1">
      <c r="C5" s="15">
        <f>C4+1</f>
        <v>2016</v>
      </c>
      <c r="D5" s="20">
        <f>D4+1</f>
        <v>22</v>
      </c>
      <c r="E5" s="16">
        <f>I4</f>
        <v>157068.75</v>
      </c>
      <c r="F5" s="15">
        <f>'Calculator - Monthly'!D4</f>
        <v>12500</v>
      </c>
      <c r="G5" s="16">
        <f t="shared" ref="G5:G23" si="0">F5*12</f>
        <v>150000</v>
      </c>
      <c r="H5" s="16">
        <f>'Calculator - Monthly'!I36</f>
        <v>20733.731249999997</v>
      </c>
      <c r="I5" s="16">
        <f>'Calculator - Monthly'!H36</f>
        <v>327802.48125000001</v>
      </c>
    </row>
    <row r="6" spans="3:9" ht="17.25" thickBot="1">
      <c r="C6" s="15">
        <f t="shared" ref="C6:C23" si="1">C5+1</f>
        <v>2017</v>
      </c>
      <c r="D6" s="20">
        <f t="shared" ref="D6:D23" si="2">D5+1</f>
        <v>23</v>
      </c>
      <c r="E6" s="16">
        <f>I5</f>
        <v>327802.48125000001</v>
      </c>
      <c r="F6" s="15">
        <f>'Calculator - Monthly'!D4</f>
        <v>12500</v>
      </c>
      <c r="G6" s="16">
        <f t="shared" si="0"/>
        <v>150000</v>
      </c>
      <c r="H6" s="16">
        <f>'Calculator - Monthly'!I52</f>
        <v>35587.565868749996</v>
      </c>
      <c r="I6" s="16">
        <f>'Calculator - Monthly'!H52</f>
        <v>513390.04711874999</v>
      </c>
    </row>
    <row r="7" spans="3:9" ht="17.25" thickBot="1">
      <c r="C7" s="15">
        <f t="shared" si="1"/>
        <v>2018</v>
      </c>
      <c r="D7" s="20">
        <f t="shared" si="2"/>
        <v>24</v>
      </c>
      <c r="E7" s="16">
        <f t="shared" ref="E7:E23" si="3">I6</f>
        <v>513390.04711874999</v>
      </c>
      <c r="F7" s="15">
        <f>'Calculator - Monthly'!D4</f>
        <v>12500</v>
      </c>
      <c r="G7" s="16">
        <f t="shared" si="0"/>
        <v>150000</v>
      </c>
      <c r="H7" s="16">
        <f>'Calculator - Monthly'!I68</f>
        <v>51733.684099331258</v>
      </c>
      <c r="I7" s="16">
        <f>'Calculator - Monthly'!H68</f>
        <v>715123.7312180812</v>
      </c>
    </row>
    <row r="8" spans="3:9" ht="17.25" thickBot="1">
      <c r="C8" s="15">
        <f t="shared" si="1"/>
        <v>2019</v>
      </c>
      <c r="D8" s="20">
        <f t="shared" si="2"/>
        <v>25</v>
      </c>
      <c r="E8" s="16">
        <f t="shared" si="3"/>
        <v>715123.7312180812</v>
      </c>
      <c r="F8" s="15">
        <f>'Calculator - Monthly'!D4</f>
        <v>12500</v>
      </c>
      <c r="G8" s="16">
        <f t="shared" si="0"/>
        <v>150000</v>
      </c>
      <c r="H8" s="16">
        <f>'Calculator - Monthly'!I84</f>
        <v>69284.514615973079</v>
      </c>
      <c r="I8" s="16">
        <f>'Calculator - Monthly'!H84</f>
        <v>934408.24583405431</v>
      </c>
    </row>
    <row r="9" spans="3:9" ht="17.25" thickBot="1">
      <c r="C9" s="15">
        <f t="shared" si="1"/>
        <v>2020</v>
      </c>
      <c r="D9" s="20">
        <f t="shared" si="2"/>
        <v>26</v>
      </c>
      <c r="E9" s="16">
        <f t="shared" si="3"/>
        <v>934408.24583405431</v>
      </c>
      <c r="F9" s="15">
        <f>'Calculator - Monthly'!D4</f>
        <v>12500</v>
      </c>
      <c r="G9" s="16">
        <f t="shared" si="0"/>
        <v>150000</v>
      </c>
      <c r="H9" s="16">
        <f>'Calculator - Monthly'!I100</f>
        <v>88362.267387562722</v>
      </c>
      <c r="I9" s="16">
        <f>'Calculator - Monthly'!H100</f>
        <v>1172770.5132216171</v>
      </c>
    </row>
    <row r="10" spans="3:9" ht="17.25" thickBot="1">
      <c r="C10" s="15">
        <f t="shared" si="1"/>
        <v>2021</v>
      </c>
      <c r="D10" s="20">
        <f t="shared" si="2"/>
        <v>27</v>
      </c>
      <c r="E10" s="16">
        <f t="shared" si="3"/>
        <v>1172770.5132216171</v>
      </c>
      <c r="F10" s="15">
        <f>'Calculator - Monthly'!D4</f>
        <v>12500</v>
      </c>
      <c r="G10" s="16">
        <f t="shared" si="0"/>
        <v>150000</v>
      </c>
      <c r="H10" s="16">
        <f>'Calculator - Monthly'!I116</f>
        <v>109099.78465028071</v>
      </c>
      <c r="I10" s="16">
        <f>'Calculator - Monthly'!H116</f>
        <v>1431870.2978718977</v>
      </c>
    </row>
    <row r="11" spans="3:9" ht="17.25" thickBot="1">
      <c r="C11" s="15">
        <f t="shared" si="1"/>
        <v>2022</v>
      </c>
      <c r="D11" s="20">
        <f t="shared" si="2"/>
        <v>28</v>
      </c>
      <c r="E11" s="16">
        <f t="shared" si="3"/>
        <v>1431870.2978718977</v>
      </c>
      <c r="F11" s="15">
        <f>'Calculator - Monthly'!D4</f>
        <v>12500</v>
      </c>
      <c r="G11" s="16">
        <f t="shared" si="0"/>
        <v>150000</v>
      </c>
      <c r="H11" s="16">
        <f>'Calculator - Monthly'!I132</f>
        <v>131641.4659148551</v>
      </c>
      <c r="I11" s="16">
        <f>'Calculator - Monthly'!H132</f>
        <v>1713511.7637867527</v>
      </c>
    </row>
    <row r="12" spans="3:9" ht="17.25" thickBot="1">
      <c r="C12" s="15">
        <f t="shared" si="1"/>
        <v>2023</v>
      </c>
      <c r="D12" s="20">
        <f t="shared" si="2"/>
        <v>29</v>
      </c>
      <c r="E12" s="16">
        <f t="shared" si="3"/>
        <v>1713511.7637867527</v>
      </c>
      <c r="F12" s="15">
        <f>'Calculator - Monthly'!D4</f>
        <v>12500</v>
      </c>
      <c r="G12" s="16">
        <f t="shared" si="0"/>
        <v>150000</v>
      </c>
      <c r="H12" s="16">
        <f>'Calculator - Monthly'!I148</f>
        <v>156144.27344944747</v>
      </c>
      <c r="I12" s="16">
        <f>'Calculator - Monthly'!H148</f>
        <v>2019656.0372362002</v>
      </c>
    </row>
    <row r="13" spans="3:9" ht="17.25" thickBot="1">
      <c r="C13" s="15">
        <f t="shared" si="1"/>
        <v>2024</v>
      </c>
      <c r="D13" s="20">
        <f t="shared" si="2"/>
        <v>30</v>
      </c>
      <c r="E13" s="16">
        <f t="shared" si="3"/>
        <v>2019656.0372362002</v>
      </c>
      <c r="F13" s="15">
        <f>'Calculator - Monthly'!D4</f>
        <v>12500</v>
      </c>
      <c r="G13" s="16">
        <f t="shared" si="0"/>
        <v>150000</v>
      </c>
      <c r="H13" s="16">
        <f>'Calculator - Monthly'!I164</f>
        <v>182778.82523954936</v>
      </c>
      <c r="I13" s="16">
        <f>'Calculator - Monthly'!H164</f>
        <v>2352434.8624757496</v>
      </c>
    </row>
    <row r="14" spans="3:9" ht="17.25" thickBot="1">
      <c r="C14" s="15">
        <f t="shared" si="1"/>
        <v>2025</v>
      </c>
      <c r="D14" s="20">
        <f t="shared" si="2"/>
        <v>31</v>
      </c>
      <c r="E14" s="16">
        <f t="shared" si="3"/>
        <v>2352434.8624757496</v>
      </c>
      <c r="F14" s="15">
        <f>'Calculator - Monthly'!D4</f>
        <v>12500</v>
      </c>
      <c r="G14" s="16">
        <f t="shared" si="0"/>
        <v>150000</v>
      </c>
      <c r="H14" s="16">
        <f>'Calculator - Monthly'!I180</f>
        <v>211730.58303539021</v>
      </c>
      <c r="I14" s="16">
        <f>'Calculator - Monthly'!H180</f>
        <v>2714165.4455111399</v>
      </c>
    </row>
    <row r="15" spans="3:9" ht="17.25" thickBot="1">
      <c r="C15" s="15">
        <f t="shared" si="1"/>
        <v>2026</v>
      </c>
      <c r="D15" s="20">
        <f t="shared" si="2"/>
        <v>32</v>
      </c>
      <c r="E15" s="16">
        <f t="shared" si="3"/>
        <v>2714165.4455111399</v>
      </c>
      <c r="F15" s="15">
        <f>'Calculator - Monthly'!D4</f>
        <v>12500</v>
      </c>
      <c r="G15" s="16">
        <f t="shared" si="0"/>
        <v>150000</v>
      </c>
      <c r="H15" s="16">
        <f>'Calculator - Monthly'!I196</f>
        <v>243201.14375946918</v>
      </c>
      <c r="I15" s="16">
        <f>'Calculator - Monthly'!H196</f>
        <v>3107366.589270609</v>
      </c>
    </row>
    <row r="16" spans="3:9" ht="17.25" thickBot="1">
      <c r="C16" s="15">
        <f t="shared" si="1"/>
        <v>2027</v>
      </c>
      <c r="D16" s="20">
        <f t="shared" si="2"/>
        <v>33</v>
      </c>
      <c r="E16" s="16">
        <f t="shared" si="3"/>
        <v>3107366.589270609</v>
      </c>
      <c r="F16" s="15">
        <f>'Calculator - Monthly'!D4</f>
        <v>12500</v>
      </c>
      <c r="G16" s="16">
        <f t="shared" si="0"/>
        <v>150000</v>
      </c>
      <c r="H16" s="16">
        <f>'Calculator - Monthly'!I212</f>
        <v>277409.64326654299</v>
      </c>
      <c r="I16" s="16">
        <f>'Calculator - Monthly'!H212</f>
        <v>3534776.2325371518</v>
      </c>
    </row>
    <row r="17" spans="3:9" ht="17.25" thickBot="1">
      <c r="C17" s="15">
        <f t="shared" si="1"/>
        <v>2028</v>
      </c>
      <c r="D17" s="20">
        <f t="shared" si="2"/>
        <v>34</v>
      </c>
      <c r="E17" s="16">
        <f t="shared" si="3"/>
        <v>3534776.2325371518</v>
      </c>
      <c r="F17" s="15">
        <f>'Calculator - Monthly'!D4</f>
        <v>12500</v>
      </c>
      <c r="G17" s="16">
        <f t="shared" si="0"/>
        <v>150000</v>
      </c>
      <c r="H17" s="16">
        <f>'Calculator - Monthly'!I228</f>
        <v>314594.28223073221</v>
      </c>
      <c r="I17" s="16">
        <f>'Calculator - Monthly'!H228</f>
        <v>3999370.5147678838</v>
      </c>
    </row>
    <row r="18" spans="3:9" ht="17.25" thickBot="1">
      <c r="C18" s="15">
        <f t="shared" si="1"/>
        <v>2029</v>
      </c>
      <c r="D18" s="20">
        <f t="shared" si="2"/>
        <v>35</v>
      </c>
      <c r="E18" s="16">
        <f t="shared" si="3"/>
        <v>3999370.5147678838</v>
      </c>
      <c r="F18" s="15">
        <f>'Calculator - Monthly'!D4</f>
        <v>12500</v>
      </c>
      <c r="G18" s="16">
        <f t="shared" si="0"/>
        <v>150000</v>
      </c>
      <c r="H18" s="16">
        <f>'Calculator - Monthly'!I244</f>
        <v>353926.48478480591</v>
      </c>
      <c r="I18" s="16">
        <f>'Calculator - Monthly'!H244</f>
        <v>4490796.9995526895</v>
      </c>
    </row>
    <row r="19" spans="3:9" ht="17.25" thickBot="1">
      <c r="C19" s="15">
        <f t="shared" si="1"/>
        <v>2030</v>
      </c>
      <c r="D19" s="20">
        <f t="shared" si="2"/>
        <v>36</v>
      </c>
      <c r="E19" s="16">
        <f t="shared" si="3"/>
        <v>4490796.9995526895</v>
      </c>
      <c r="F19" s="15">
        <f>'Calculator - Monthly'!D4</f>
        <v>12500</v>
      </c>
      <c r="G19" s="16">
        <f t="shared" si="0"/>
        <v>150000</v>
      </c>
      <c r="H19" s="16">
        <f>'Calculator - Monthly'!I260</f>
        <v>396680.58896108397</v>
      </c>
      <c r="I19" s="16">
        <f>'Calculator - Monthly'!H260</f>
        <v>5024977.5885137739</v>
      </c>
    </row>
    <row r="20" spans="3:9" ht="17.25" thickBot="1">
      <c r="C20" s="15">
        <f t="shared" si="1"/>
        <v>2031</v>
      </c>
      <c r="D20" s="20">
        <f t="shared" si="2"/>
        <v>37</v>
      </c>
      <c r="E20" s="16">
        <f t="shared" si="3"/>
        <v>5024977.5885137739</v>
      </c>
      <c r="F20" s="15">
        <f>'Calculator - Monthly'!D4</f>
        <v>12500</v>
      </c>
      <c r="G20" s="16">
        <f t="shared" si="0"/>
        <v>150000</v>
      </c>
      <c r="H20" s="16">
        <f>'Calculator - Monthly'!I276</f>
        <v>443154.3002006982</v>
      </c>
      <c r="I20" s="16">
        <f>'Calculator - Monthly'!H276</f>
        <v>5605631.8887144718</v>
      </c>
    </row>
    <row r="21" spans="3:9" ht="17.25" thickBot="1">
      <c r="C21" s="15">
        <f t="shared" si="1"/>
        <v>2032</v>
      </c>
      <c r="D21" s="20">
        <f t="shared" si="2"/>
        <v>38</v>
      </c>
      <c r="E21" s="16">
        <f t="shared" si="3"/>
        <v>5605631.8887144718</v>
      </c>
      <c r="F21" s="15">
        <f>'Calculator - Monthly'!D4</f>
        <v>12500</v>
      </c>
      <c r="G21" s="16">
        <f t="shared" si="0"/>
        <v>150000</v>
      </c>
      <c r="H21" s="16">
        <f>'Calculator - Monthly'!I292</f>
        <v>493671.2243181591</v>
      </c>
      <c r="I21" s="16">
        <f>'Calculator - Monthly'!H292</f>
        <v>6236803.1130326306</v>
      </c>
    </row>
    <row r="22" spans="3:9" ht="17.25" thickBot="1">
      <c r="C22" s="15">
        <f t="shared" si="1"/>
        <v>2033</v>
      </c>
      <c r="D22" s="20">
        <f>D21+1</f>
        <v>39</v>
      </c>
      <c r="E22" s="16">
        <f t="shared" si="3"/>
        <v>6236803.1130326306</v>
      </c>
      <c r="F22" s="15">
        <f>'Calculator - Monthly'!D4</f>
        <v>12500</v>
      </c>
      <c r="G22" s="16">
        <f t="shared" si="0"/>
        <v>150000</v>
      </c>
      <c r="H22" s="16">
        <f>'Calculator - Monthly'!I308</f>
        <v>548583.12083383882</v>
      </c>
      <c r="I22" s="16">
        <f>'Calculator - Monthly'!H308</f>
        <v>6922886.2338664699</v>
      </c>
    </row>
    <row r="23" spans="3:9" ht="17.25" thickBot="1">
      <c r="C23" s="15">
        <f t="shared" si="1"/>
        <v>2034</v>
      </c>
      <c r="D23" s="20">
        <f t="shared" si="2"/>
        <v>40</v>
      </c>
      <c r="E23" s="16">
        <f t="shared" si="3"/>
        <v>6922886.2338664699</v>
      </c>
      <c r="F23" s="15">
        <f>'Calculator - Monthly'!D4</f>
        <v>12500</v>
      </c>
      <c r="G23" s="16">
        <f t="shared" si="0"/>
        <v>150000</v>
      </c>
      <c r="H23" s="16">
        <f>'Calculator - Monthly'!I324</f>
        <v>608272.35234638292</v>
      </c>
      <c r="I23" s="16">
        <f>'Calculator - Monthly'!H324</f>
        <v>7668658.586212853</v>
      </c>
    </row>
    <row r="24" spans="3:9" ht="15.75" thickBot="1">
      <c r="C24" s="27" t="s">
        <v>49</v>
      </c>
      <c r="D24" s="28"/>
      <c r="E24" s="28"/>
      <c r="F24" s="28"/>
      <c r="G24" s="28"/>
      <c r="H24" s="28"/>
      <c r="I24" s="29"/>
    </row>
  </sheetData>
  <mergeCells count="3">
    <mergeCell ref="C2:I2"/>
    <mergeCell ref="C1:I1"/>
    <mergeCell ref="C24:I24"/>
  </mergeCells>
  <hyperlinks>
    <hyperlink ref="C1" r:id="rId1"/>
    <hyperlink ref="C2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4"/>
  <sheetViews>
    <sheetView workbookViewId="0">
      <selection activeCell="M13" sqref="M13"/>
    </sheetView>
  </sheetViews>
  <sheetFormatPr defaultRowHeight="16.5"/>
  <cols>
    <col min="1" max="2" width="9.140625" style="1"/>
    <col min="3" max="3" width="10.7109375" style="1" customWidth="1"/>
    <col min="4" max="4" width="9.28515625" style="1" bestFit="1" customWidth="1"/>
    <col min="5" max="6" width="9.140625" style="1"/>
    <col min="7" max="7" width="11.42578125" style="1" customWidth="1"/>
    <col min="8" max="8" width="12" style="1" bestFit="1" customWidth="1"/>
    <col min="9" max="9" width="11.85546875" style="1" bestFit="1" customWidth="1"/>
    <col min="10" max="10" width="9.140625" style="1"/>
    <col min="11" max="11" width="17.42578125" style="1" customWidth="1"/>
    <col min="12" max="12" width="11.42578125" style="1" customWidth="1"/>
    <col min="13" max="16384" width="9.140625" style="1"/>
  </cols>
  <sheetData>
    <row r="1" spans="2:12" ht="17.25" thickBot="1"/>
    <row r="2" spans="2:12" ht="18.75" thickBot="1">
      <c r="B2" s="33" t="s">
        <v>32</v>
      </c>
      <c r="C2" s="33"/>
      <c r="D2" s="33"/>
      <c r="E2" s="2"/>
      <c r="K2" s="33" t="s">
        <v>36</v>
      </c>
      <c r="L2" s="33"/>
    </row>
    <row r="3" spans="2:12" ht="18.75" thickBot="1">
      <c r="B3" s="17" t="s">
        <v>34</v>
      </c>
      <c r="C3" s="17"/>
      <c r="D3" s="18">
        <v>8.6999999999999994E-2</v>
      </c>
      <c r="E3" s="3"/>
      <c r="F3" s="22" t="s">
        <v>50</v>
      </c>
      <c r="G3" s="23"/>
      <c r="H3" s="23"/>
      <c r="I3" s="24"/>
      <c r="K3" s="17" t="s">
        <v>35</v>
      </c>
      <c r="L3" s="19">
        <f>H324</f>
        <v>7668658.586212853</v>
      </c>
    </row>
    <row r="4" spans="2:12" ht="17.25" thickBot="1">
      <c r="B4" s="17" t="s">
        <v>33</v>
      </c>
      <c r="C4" s="17"/>
      <c r="D4" s="17">
        <v>12500</v>
      </c>
    </row>
    <row r="6" spans="2:12" ht="18">
      <c r="F6" s="30" t="s">
        <v>31</v>
      </c>
      <c r="G6" s="31"/>
      <c r="H6" s="31"/>
      <c r="I6" s="32"/>
    </row>
    <row r="7" spans="2:12" ht="18">
      <c r="F7" s="4" t="s">
        <v>1</v>
      </c>
      <c r="G7" s="5" t="s">
        <v>2</v>
      </c>
      <c r="H7" s="5" t="s">
        <v>3</v>
      </c>
      <c r="I7" s="6" t="s">
        <v>4</v>
      </c>
    </row>
    <row r="8" spans="2:12">
      <c r="F8" s="7" t="s">
        <v>5</v>
      </c>
      <c r="G8" s="8">
        <f>D4</f>
        <v>12500</v>
      </c>
      <c r="H8" s="8">
        <f>G8</f>
        <v>12500</v>
      </c>
      <c r="I8" s="9">
        <f>H8*D3/12</f>
        <v>90.625</v>
      </c>
    </row>
    <row r="9" spans="2:12">
      <c r="F9" s="7" t="s">
        <v>6</v>
      </c>
      <c r="G9" s="8">
        <f>D4</f>
        <v>12500</v>
      </c>
      <c r="H9" s="8">
        <f>G9+H8</f>
        <v>25000</v>
      </c>
      <c r="I9" s="9">
        <f>H9*D3/12</f>
        <v>181.25</v>
      </c>
    </row>
    <row r="10" spans="2:12">
      <c r="F10" s="7" t="s">
        <v>7</v>
      </c>
      <c r="G10" s="8">
        <f>D4</f>
        <v>12500</v>
      </c>
      <c r="H10" s="8">
        <f t="shared" ref="H10:H19" si="0">G10+H9</f>
        <v>37500</v>
      </c>
      <c r="I10" s="9">
        <f>H10*D3/12</f>
        <v>271.875</v>
      </c>
    </row>
    <row r="11" spans="2:12">
      <c r="F11" s="7" t="s">
        <v>8</v>
      </c>
      <c r="G11" s="8">
        <f>D4</f>
        <v>12500</v>
      </c>
      <c r="H11" s="8">
        <f t="shared" si="0"/>
        <v>50000</v>
      </c>
      <c r="I11" s="9">
        <f>H11*D3/12</f>
        <v>362.5</v>
      </c>
    </row>
    <row r="12" spans="2:12">
      <c r="F12" s="7" t="s">
        <v>9</v>
      </c>
      <c r="G12" s="8">
        <f>D4</f>
        <v>12500</v>
      </c>
      <c r="H12" s="8">
        <f t="shared" si="0"/>
        <v>62500</v>
      </c>
      <c r="I12" s="9">
        <f>H12*D3/12</f>
        <v>453.125</v>
      </c>
    </row>
    <row r="13" spans="2:12">
      <c r="F13" s="7" t="s">
        <v>10</v>
      </c>
      <c r="G13" s="8">
        <f>D4</f>
        <v>12500</v>
      </c>
      <c r="H13" s="8">
        <f t="shared" si="0"/>
        <v>75000</v>
      </c>
      <c r="I13" s="9">
        <f>H13*D3/12</f>
        <v>543.75</v>
      </c>
    </row>
    <row r="14" spans="2:12">
      <c r="F14" s="7" t="s">
        <v>11</v>
      </c>
      <c r="G14" s="8">
        <f>D4</f>
        <v>12500</v>
      </c>
      <c r="H14" s="8">
        <f t="shared" si="0"/>
        <v>87500</v>
      </c>
      <c r="I14" s="9">
        <f>H14*D3/12</f>
        <v>634.37499999999989</v>
      </c>
    </row>
    <row r="15" spans="2:12">
      <c r="F15" s="7" t="s">
        <v>12</v>
      </c>
      <c r="G15" s="8">
        <f>D4</f>
        <v>12500</v>
      </c>
      <c r="H15" s="8">
        <f t="shared" si="0"/>
        <v>100000</v>
      </c>
      <c r="I15" s="9">
        <f>H15*D3/12</f>
        <v>725</v>
      </c>
    </row>
    <row r="16" spans="2:12">
      <c r="F16" s="7" t="s">
        <v>13</v>
      </c>
      <c r="G16" s="8">
        <f>D4</f>
        <v>12500</v>
      </c>
      <c r="H16" s="8">
        <f t="shared" si="0"/>
        <v>112500</v>
      </c>
      <c r="I16" s="9">
        <f>H16*D3/12</f>
        <v>815.625</v>
      </c>
    </row>
    <row r="17" spans="6:9">
      <c r="F17" s="7" t="s">
        <v>14</v>
      </c>
      <c r="G17" s="8">
        <f>D4</f>
        <v>12500</v>
      </c>
      <c r="H17" s="8">
        <f t="shared" si="0"/>
        <v>125000</v>
      </c>
      <c r="I17" s="9">
        <f>H17*D3/12</f>
        <v>906.25</v>
      </c>
    </row>
    <row r="18" spans="6:9">
      <c r="F18" s="7" t="s">
        <v>15</v>
      </c>
      <c r="G18" s="8">
        <f>D4</f>
        <v>12500</v>
      </c>
      <c r="H18" s="8">
        <f t="shared" si="0"/>
        <v>137500</v>
      </c>
      <c r="I18" s="9">
        <f>H18*D3/12</f>
        <v>996.875</v>
      </c>
    </row>
    <row r="19" spans="6:9">
      <c r="F19" s="7" t="s">
        <v>16</v>
      </c>
      <c r="G19" s="8">
        <f>D4</f>
        <v>12500</v>
      </c>
      <c r="H19" s="8">
        <f t="shared" si="0"/>
        <v>150000</v>
      </c>
      <c r="I19" s="9">
        <f>H19*D3/12</f>
        <v>1087.5</v>
      </c>
    </row>
    <row r="20" spans="6:9" ht="18">
      <c r="F20" s="10" t="s">
        <v>17</v>
      </c>
      <c r="G20" s="11"/>
      <c r="H20" s="12">
        <f>H19+SUM(I8:I19)</f>
        <v>157068.75</v>
      </c>
      <c r="I20" s="13">
        <f>SUM(I8:I19)</f>
        <v>7068.75</v>
      </c>
    </row>
    <row r="21" spans="6:9">
      <c r="F21" s="14"/>
      <c r="G21" s="14"/>
      <c r="H21" s="14"/>
      <c r="I21" s="14"/>
    </row>
    <row r="22" spans="6:9" ht="18">
      <c r="F22" s="30" t="s">
        <v>18</v>
      </c>
      <c r="G22" s="31"/>
      <c r="H22" s="31"/>
      <c r="I22" s="32"/>
    </row>
    <row r="23" spans="6:9" ht="18">
      <c r="F23" s="4" t="s">
        <v>1</v>
      </c>
      <c r="G23" s="5" t="s">
        <v>2</v>
      </c>
      <c r="H23" s="5" t="s">
        <v>3</v>
      </c>
      <c r="I23" s="6" t="s">
        <v>4</v>
      </c>
    </row>
    <row r="24" spans="6:9">
      <c r="F24" s="7" t="s">
        <v>5</v>
      </c>
      <c r="G24" s="8">
        <f>D4</f>
        <v>12500</v>
      </c>
      <c r="H24" s="8">
        <f>H20+G24</f>
        <v>169568.75</v>
      </c>
      <c r="I24" s="9">
        <f>H24*D3/12</f>
        <v>1229.3734374999999</v>
      </c>
    </row>
    <row r="25" spans="6:9">
      <c r="F25" s="7" t="s">
        <v>6</v>
      </c>
      <c r="G25" s="8">
        <f>D4</f>
        <v>12500</v>
      </c>
      <c r="H25" s="8">
        <f>G25+H24</f>
        <v>182068.75</v>
      </c>
      <c r="I25" s="9">
        <f>H25*D3/12</f>
        <v>1319.9984374999999</v>
      </c>
    </row>
    <row r="26" spans="6:9">
      <c r="F26" s="7" t="s">
        <v>7</v>
      </c>
      <c r="G26" s="8">
        <f>D4</f>
        <v>12500</v>
      </c>
      <c r="H26" s="8">
        <f>G26+H25</f>
        <v>194568.75</v>
      </c>
      <c r="I26" s="9">
        <f>H26*D3/12</f>
        <v>1410.6234374999997</v>
      </c>
    </row>
    <row r="27" spans="6:9">
      <c r="F27" s="7" t="s">
        <v>8</v>
      </c>
      <c r="G27" s="8">
        <f>D4</f>
        <v>12500</v>
      </c>
      <c r="H27" s="8">
        <f t="shared" ref="H27:H35" si="1">G27+H26</f>
        <v>207068.75</v>
      </c>
      <c r="I27" s="9">
        <f>H27*D3/12</f>
        <v>1501.2484374999997</v>
      </c>
    </row>
    <row r="28" spans="6:9">
      <c r="F28" s="7" t="s">
        <v>9</v>
      </c>
      <c r="G28" s="8">
        <f>D4</f>
        <v>12500</v>
      </c>
      <c r="H28" s="8">
        <f t="shared" si="1"/>
        <v>219568.75</v>
      </c>
      <c r="I28" s="9">
        <f>H28*D3/12</f>
        <v>1591.8734374999997</v>
      </c>
    </row>
    <row r="29" spans="6:9">
      <c r="F29" s="7" t="s">
        <v>10</v>
      </c>
      <c r="G29" s="8">
        <f>D4</f>
        <v>12500</v>
      </c>
      <c r="H29" s="8">
        <f t="shared" si="1"/>
        <v>232068.75</v>
      </c>
      <c r="I29" s="9">
        <f>H29*D3/12</f>
        <v>1682.4984374999997</v>
      </c>
    </row>
    <row r="30" spans="6:9">
      <c r="F30" s="7" t="s">
        <v>11</v>
      </c>
      <c r="G30" s="8">
        <f>D4</f>
        <v>12500</v>
      </c>
      <c r="H30" s="8">
        <f t="shared" si="1"/>
        <v>244568.75</v>
      </c>
      <c r="I30" s="9">
        <f>H30*D3/12</f>
        <v>1773.1234374999997</v>
      </c>
    </row>
    <row r="31" spans="6:9">
      <c r="F31" s="7" t="s">
        <v>12</v>
      </c>
      <c r="G31" s="8">
        <f>D4</f>
        <v>12500</v>
      </c>
      <c r="H31" s="8">
        <f t="shared" si="1"/>
        <v>257068.75</v>
      </c>
      <c r="I31" s="9">
        <f>H31*D3/12</f>
        <v>1863.7484374999997</v>
      </c>
    </row>
    <row r="32" spans="6:9">
      <c r="F32" s="7" t="s">
        <v>13</v>
      </c>
      <c r="G32" s="8">
        <f>D4</f>
        <v>12500</v>
      </c>
      <c r="H32" s="8">
        <f t="shared" si="1"/>
        <v>269568.75</v>
      </c>
      <c r="I32" s="9">
        <f>H32*D3/12</f>
        <v>1954.3734374999997</v>
      </c>
    </row>
    <row r="33" spans="6:9">
      <c r="F33" s="7" t="s">
        <v>14</v>
      </c>
      <c r="G33" s="8">
        <f>D4</f>
        <v>12500</v>
      </c>
      <c r="H33" s="8">
        <f t="shared" si="1"/>
        <v>282068.75</v>
      </c>
      <c r="I33" s="9">
        <f>H33*D3/12</f>
        <v>2044.9984374999997</v>
      </c>
    </row>
    <row r="34" spans="6:9">
      <c r="F34" s="7" t="s">
        <v>15</v>
      </c>
      <c r="G34" s="8">
        <f>D4</f>
        <v>12500</v>
      </c>
      <c r="H34" s="8">
        <f t="shared" si="1"/>
        <v>294568.75</v>
      </c>
      <c r="I34" s="9">
        <f>H34*D3/12</f>
        <v>2135.6234374999999</v>
      </c>
    </row>
    <row r="35" spans="6:9">
      <c r="F35" s="7" t="s">
        <v>16</v>
      </c>
      <c r="G35" s="8">
        <f>D4</f>
        <v>12500</v>
      </c>
      <c r="H35" s="8">
        <f t="shared" si="1"/>
        <v>307068.75</v>
      </c>
      <c r="I35" s="9">
        <f>H35*D3/12</f>
        <v>2226.2484374999999</v>
      </c>
    </row>
    <row r="36" spans="6:9" ht="18">
      <c r="F36" s="10" t="s">
        <v>17</v>
      </c>
      <c r="G36" s="12"/>
      <c r="H36" s="12">
        <f>H35+SUM(I24:I35)</f>
        <v>327802.48125000001</v>
      </c>
      <c r="I36" s="13">
        <f>SUM(I24:I35)</f>
        <v>20733.731249999997</v>
      </c>
    </row>
    <row r="37" spans="6:9">
      <c r="F37" s="14"/>
      <c r="G37" s="14"/>
      <c r="H37" s="14"/>
      <c r="I37" s="14"/>
    </row>
    <row r="38" spans="6:9" ht="18">
      <c r="F38" s="30" t="s">
        <v>19</v>
      </c>
      <c r="G38" s="31"/>
      <c r="H38" s="31"/>
      <c r="I38" s="32"/>
    </row>
    <row r="39" spans="6:9" ht="18">
      <c r="F39" s="4" t="s">
        <v>1</v>
      </c>
      <c r="G39" s="5" t="s">
        <v>2</v>
      </c>
      <c r="H39" s="5" t="s">
        <v>3</v>
      </c>
      <c r="I39" s="6" t="s">
        <v>4</v>
      </c>
    </row>
    <row r="40" spans="6:9">
      <c r="F40" s="7" t="s">
        <v>5</v>
      </c>
      <c r="G40" s="8">
        <f>D4</f>
        <v>12500</v>
      </c>
      <c r="H40" s="8">
        <f>H36+G40</f>
        <v>340302.48125000001</v>
      </c>
      <c r="I40" s="9">
        <f>H40*D3/12</f>
        <v>2467.1929890625001</v>
      </c>
    </row>
    <row r="41" spans="6:9">
      <c r="F41" s="7" t="s">
        <v>6</v>
      </c>
      <c r="G41" s="8">
        <f>D4</f>
        <v>12500</v>
      </c>
      <c r="H41" s="8">
        <f>G41+H40</f>
        <v>352802.48125000001</v>
      </c>
      <c r="I41" s="9">
        <f>H41*D3/12</f>
        <v>2557.8179890625001</v>
      </c>
    </row>
    <row r="42" spans="6:9">
      <c r="F42" s="7" t="s">
        <v>7</v>
      </c>
      <c r="G42" s="8">
        <f>D4</f>
        <v>12500</v>
      </c>
      <c r="H42" s="8">
        <f>G42+H41</f>
        <v>365302.48125000001</v>
      </c>
      <c r="I42" s="9">
        <f>H42*D3/12</f>
        <v>2648.4429890625001</v>
      </c>
    </row>
    <row r="43" spans="6:9">
      <c r="F43" s="7" t="s">
        <v>8</v>
      </c>
      <c r="G43" s="8">
        <f>D4</f>
        <v>12500</v>
      </c>
      <c r="H43" s="8">
        <f t="shared" ref="H43:H51" si="2">G43+H42</f>
        <v>377802.48125000001</v>
      </c>
      <c r="I43" s="9">
        <f>H43*D3/12</f>
        <v>2739.0679890624997</v>
      </c>
    </row>
    <row r="44" spans="6:9">
      <c r="F44" s="7" t="s">
        <v>9</v>
      </c>
      <c r="G44" s="8">
        <f>D4</f>
        <v>12500</v>
      </c>
      <c r="H44" s="8">
        <f t="shared" si="2"/>
        <v>390302.48125000001</v>
      </c>
      <c r="I44" s="9">
        <f>H44*D3/12</f>
        <v>2829.6929890624997</v>
      </c>
    </row>
    <row r="45" spans="6:9">
      <c r="F45" s="7" t="s">
        <v>10</v>
      </c>
      <c r="G45" s="8">
        <f>D4</f>
        <v>12500</v>
      </c>
      <c r="H45" s="8">
        <f t="shared" si="2"/>
        <v>402802.48125000001</v>
      </c>
      <c r="I45" s="9">
        <f>H45*D3/12</f>
        <v>2920.3179890624997</v>
      </c>
    </row>
    <row r="46" spans="6:9">
      <c r="F46" s="7" t="s">
        <v>11</v>
      </c>
      <c r="G46" s="8">
        <f>D4</f>
        <v>12500</v>
      </c>
      <c r="H46" s="8">
        <f t="shared" si="2"/>
        <v>415302.48125000001</v>
      </c>
      <c r="I46" s="9">
        <f>H46*D3/12</f>
        <v>3010.9429890624997</v>
      </c>
    </row>
    <row r="47" spans="6:9">
      <c r="F47" s="7" t="s">
        <v>12</v>
      </c>
      <c r="G47" s="8">
        <f>D4</f>
        <v>12500</v>
      </c>
      <c r="H47" s="8">
        <f t="shared" si="2"/>
        <v>427802.48125000001</v>
      </c>
      <c r="I47" s="9">
        <f>H47*D3/12</f>
        <v>3101.5679890624997</v>
      </c>
    </row>
    <row r="48" spans="6:9">
      <c r="F48" s="7" t="s">
        <v>13</v>
      </c>
      <c r="G48" s="8">
        <f>D4</f>
        <v>12500</v>
      </c>
      <c r="H48" s="8">
        <f t="shared" si="2"/>
        <v>440302.48125000001</v>
      </c>
      <c r="I48" s="9">
        <f>H48*D3/12</f>
        <v>3192.1929890624997</v>
      </c>
    </row>
    <row r="49" spans="6:9">
      <c r="F49" s="7" t="s">
        <v>14</v>
      </c>
      <c r="G49" s="8">
        <f>D4</f>
        <v>12500</v>
      </c>
      <c r="H49" s="8">
        <f t="shared" si="2"/>
        <v>452802.48125000001</v>
      </c>
      <c r="I49" s="9">
        <f>H49*D3/12</f>
        <v>3282.8179890624997</v>
      </c>
    </row>
    <row r="50" spans="6:9">
      <c r="F50" s="7" t="s">
        <v>15</v>
      </c>
      <c r="G50" s="8">
        <f>D4</f>
        <v>12500</v>
      </c>
      <c r="H50" s="8">
        <f t="shared" si="2"/>
        <v>465302.48125000001</v>
      </c>
      <c r="I50" s="9">
        <f>H50*D3/12</f>
        <v>3373.4429890624997</v>
      </c>
    </row>
    <row r="51" spans="6:9">
      <c r="F51" s="7" t="s">
        <v>16</v>
      </c>
      <c r="G51" s="8">
        <f>D4</f>
        <v>12500</v>
      </c>
      <c r="H51" s="8">
        <f t="shared" si="2"/>
        <v>477802.48125000001</v>
      </c>
      <c r="I51" s="9">
        <f>H51*D3/12</f>
        <v>3464.0679890624997</v>
      </c>
    </row>
    <row r="52" spans="6:9" ht="18">
      <c r="F52" s="10" t="s">
        <v>17</v>
      </c>
      <c r="G52" s="12"/>
      <c r="H52" s="12">
        <f>H51+SUM(I40:I51)</f>
        <v>513390.04711874999</v>
      </c>
      <c r="I52" s="13">
        <f>SUM(I40:I51)</f>
        <v>35587.565868749996</v>
      </c>
    </row>
    <row r="53" spans="6:9">
      <c r="F53" s="14"/>
      <c r="G53" s="14"/>
      <c r="H53" s="14"/>
      <c r="I53" s="14"/>
    </row>
    <row r="54" spans="6:9" ht="18">
      <c r="F54" s="30" t="s">
        <v>20</v>
      </c>
      <c r="G54" s="31"/>
      <c r="H54" s="31"/>
      <c r="I54" s="32"/>
    </row>
    <row r="55" spans="6:9" ht="18">
      <c r="F55" s="4" t="s">
        <v>1</v>
      </c>
      <c r="G55" s="5" t="s">
        <v>2</v>
      </c>
      <c r="H55" s="5" t="s">
        <v>3</v>
      </c>
      <c r="I55" s="6" t="s">
        <v>4</v>
      </c>
    </row>
    <row r="56" spans="6:9">
      <c r="F56" s="7" t="s">
        <v>5</v>
      </c>
      <c r="G56" s="8">
        <f>D4</f>
        <v>12500</v>
      </c>
      <c r="H56" s="8">
        <f>H52+G56</f>
        <v>525890.04711874994</v>
      </c>
      <c r="I56" s="9">
        <f>H56*D3/12</f>
        <v>3812.702841610937</v>
      </c>
    </row>
    <row r="57" spans="6:9">
      <c r="F57" s="7" t="s">
        <v>6</v>
      </c>
      <c r="G57" s="8">
        <f>D4</f>
        <v>12500</v>
      </c>
      <c r="H57" s="8">
        <f>G57+H56</f>
        <v>538390.04711874994</v>
      </c>
      <c r="I57" s="9">
        <f>H57*D3/12</f>
        <v>3903.327841610937</v>
      </c>
    </row>
    <row r="58" spans="6:9">
      <c r="F58" s="7" t="s">
        <v>7</v>
      </c>
      <c r="G58" s="8">
        <f>D4</f>
        <v>12500</v>
      </c>
      <c r="H58" s="8">
        <f>G58+H57</f>
        <v>550890.04711874994</v>
      </c>
      <c r="I58" s="9">
        <f>H58*D3/12</f>
        <v>3993.952841610937</v>
      </c>
    </row>
    <row r="59" spans="6:9">
      <c r="F59" s="7" t="s">
        <v>8</v>
      </c>
      <c r="G59" s="8">
        <f>D4</f>
        <v>12500</v>
      </c>
      <c r="H59" s="8">
        <f t="shared" ref="H59:H67" si="3">G59+H58</f>
        <v>563390.04711874994</v>
      </c>
      <c r="I59" s="9">
        <f>H59*D3/12</f>
        <v>4084.577841610937</v>
      </c>
    </row>
    <row r="60" spans="6:9">
      <c r="F60" s="7" t="s">
        <v>9</v>
      </c>
      <c r="G60" s="8">
        <f>D4</f>
        <v>12500</v>
      </c>
      <c r="H60" s="8">
        <f t="shared" si="3"/>
        <v>575890.04711874994</v>
      </c>
      <c r="I60" s="9">
        <f>H60*D3/12</f>
        <v>4175.202841610937</v>
      </c>
    </row>
    <row r="61" spans="6:9">
      <c r="F61" s="7" t="s">
        <v>10</v>
      </c>
      <c r="G61" s="8">
        <f>D4</f>
        <v>12500</v>
      </c>
      <c r="H61" s="8">
        <f t="shared" si="3"/>
        <v>588390.04711874994</v>
      </c>
      <c r="I61" s="9">
        <f>H61*D3/12</f>
        <v>4265.827841610937</v>
      </c>
    </row>
    <row r="62" spans="6:9">
      <c r="F62" s="7" t="s">
        <v>11</v>
      </c>
      <c r="G62" s="8">
        <f>D4</f>
        <v>12500</v>
      </c>
      <c r="H62" s="8">
        <f t="shared" si="3"/>
        <v>600890.04711874994</v>
      </c>
      <c r="I62" s="9">
        <f>H62*D3/12</f>
        <v>4356.452841610937</v>
      </c>
    </row>
    <row r="63" spans="6:9">
      <c r="F63" s="7" t="s">
        <v>12</v>
      </c>
      <c r="G63" s="8">
        <f>D4</f>
        <v>12500</v>
      </c>
      <c r="H63" s="8">
        <f t="shared" si="3"/>
        <v>613390.04711874994</v>
      </c>
      <c r="I63" s="9">
        <f>H63*D3/12</f>
        <v>4447.077841610937</v>
      </c>
    </row>
    <row r="64" spans="6:9">
      <c r="F64" s="7" t="s">
        <v>13</v>
      </c>
      <c r="G64" s="8">
        <f>D4</f>
        <v>12500</v>
      </c>
      <c r="H64" s="8">
        <f t="shared" si="3"/>
        <v>625890.04711874994</v>
      </c>
      <c r="I64" s="9">
        <f>H64*D3/12</f>
        <v>4537.702841610937</v>
      </c>
    </row>
    <row r="65" spans="6:9">
      <c r="F65" s="7" t="s">
        <v>14</v>
      </c>
      <c r="G65" s="8">
        <f>D4</f>
        <v>12500</v>
      </c>
      <c r="H65" s="8">
        <f t="shared" si="3"/>
        <v>638390.04711874994</v>
      </c>
      <c r="I65" s="9">
        <f>H65*D3/12</f>
        <v>4628.327841610937</v>
      </c>
    </row>
    <row r="66" spans="6:9">
      <c r="F66" s="7" t="s">
        <v>15</v>
      </c>
      <c r="G66" s="8">
        <f>D4</f>
        <v>12500</v>
      </c>
      <c r="H66" s="8">
        <f t="shared" si="3"/>
        <v>650890.04711874994</v>
      </c>
      <c r="I66" s="9">
        <f>H66*D3/12</f>
        <v>4718.952841610937</v>
      </c>
    </row>
    <row r="67" spans="6:9">
      <c r="F67" s="7" t="s">
        <v>16</v>
      </c>
      <c r="G67" s="8">
        <f>D4</f>
        <v>12500</v>
      </c>
      <c r="H67" s="8">
        <f t="shared" si="3"/>
        <v>663390.04711874994</v>
      </c>
      <c r="I67" s="9">
        <f>H67*D3/12</f>
        <v>4809.577841610937</v>
      </c>
    </row>
    <row r="68" spans="6:9" ht="18">
      <c r="F68" s="10" t="s">
        <v>17</v>
      </c>
      <c r="G68" s="12"/>
      <c r="H68" s="12">
        <f>H67+SUM(I56:I67)</f>
        <v>715123.7312180812</v>
      </c>
      <c r="I68" s="13">
        <f>SUM(I56:I67)</f>
        <v>51733.684099331258</v>
      </c>
    </row>
    <row r="69" spans="6:9">
      <c r="F69" s="14"/>
      <c r="G69" s="14"/>
      <c r="H69" s="14"/>
      <c r="I69" s="14"/>
    </row>
    <row r="70" spans="6:9" ht="18">
      <c r="F70" s="30" t="s">
        <v>0</v>
      </c>
      <c r="G70" s="31"/>
      <c r="H70" s="31"/>
      <c r="I70" s="32"/>
    </row>
    <row r="71" spans="6:9" ht="18">
      <c r="F71" s="4" t="s">
        <v>1</v>
      </c>
      <c r="G71" s="5" t="s">
        <v>2</v>
      </c>
      <c r="H71" s="5" t="s">
        <v>3</v>
      </c>
      <c r="I71" s="6" t="s">
        <v>4</v>
      </c>
    </row>
    <row r="72" spans="6:9">
      <c r="F72" s="7" t="s">
        <v>5</v>
      </c>
      <c r="G72" s="8">
        <f>D4</f>
        <v>12500</v>
      </c>
      <c r="H72" s="8">
        <f>H68+G72</f>
        <v>727623.7312180812</v>
      </c>
      <c r="I72" s="9">
        <f>H72*D3/12</f>
        <v>5275.2720513310878</v>
      </c>
    </row>
    <row r="73" spans="6:9">
      <c r="F73" s="7" t="s">
        <v>6</v>
      </c>
      <c r="G73" s="8">
        <f>D4</f>
        <v>12500</v>
      </c>
      <c r="H73" s="8">
        <f>G73+H72</f>
        <v>740123.7312180812</v>
      </c>
      <c r="I73" s="9">
        <f>H73*D3/12</f>
        <v>5365.8970513310878</v>
      </c>
    </row>
    <row r="74" spans="6:9">
      <c r="F74" s="7" t="s">
        <v>7</v>
      </c>
      <c r="G74" s="8">
        <f>D4</f>
        <v>12500</v>
      </c>
      <c r="H74" s="8">
        <f>G74+H73</f>
        <v>752623.7312180812</v>
      </c>
      <c r="I74" s="9">
        <f>H74*D3/12</f>
        <v>5456.5220513310878</v>
      </c>
    </row>
    <row r="75" spans="6:9">
      <c r="F75" s="7" t="s">
        <v>8</v>
      </c>
      <c r="G75" s="8">
        <f>D4</f>
        <v>12500</v>
      </c>
      <c r="H75" s="8">
        <f t="shared" ref="H75:H83" si="4">G75+H74</f>
        <v>765123.7312180812</v>
      </c>
      <c r="I75" s="9">
        <f>H75*D3/12</f>
        <v>5547.1470513310887</v>
      </c>
    </row>
    <row r="76" spans="6:9">
      <c r="F76" s="7" t="s">
        <v>9</v>
      </c>
      <c r="G76" s="8">
        <f>D4</f>
        <v>12500</v>
      </c>
      <c r="H76" s="8">
        <f t="shared" si="4"/>
        <v>777623.7312180812</v>
      </c>
      <c r="I76" s="9">
        <f>H76*D3/12</f>
        <v>5637.7720513310887</v>
      </c>
    </row>
    <row r="77" spans="6:9">
      <c r="F77" s="7" t="s">
        <v>10</v>
      </c>
      <c r="G77" s="8">
        <f>D4</f>
        <v>12500</v>
      </c>
      <c r="H77" s="8">
        <f t="shared" si="4"/>
        <v>790123.7312180812</v>
      </c>
      <c r="I77" s="9">
        <f>H77*D3/12</f>
        <v>5728.3970513310887</v>
      </c>
    </row>
    <row r="78" spans="6:9">
      <c r="F78" s="7" t="s">
        <v>11</v>
      </c>
      <c r="G78" s="8">
        <f>D4</f>
        <v>12500</v>
      </c>
      <c r="H78" s="8">
        <f t="shared" si="4"/>
        <v>802623.7312180812</v>
      </c>
      <c r="I78" s="9">
        <f>H78*D3/12</f>
        <v>5819.0220513310887</v>
      </c>
    </row>
    <row r="79" spans="6:9">
      <c r="F79" s="7" t="s">
        <v>12</v>
      </c>
      <c r="G79" s="8">
        <f>D4</f>
        <v>12500</v>
      </c>
      <c r="H79" s="8">
        <f t="shared" si="4"/>
        <v>815123.7312180812</v>
      </c>
      <c r="I79" s="9">
        <f>H79*D3/12</f>
        <v>5909.6470513310887</v>
      </c>
    </row>
    <row r="80" spans="6:9">
      <c r="F80" s="7" t="s">
        <v>13</v>
      </c>
      <c r="G80" s="8">
        <f>D4</f>
        <v>12500</v>
      </c>
      <c r="H80" s="8">
        <f t="shared" si="4"/>
        <v>827623.7312180812</v>
      </c>
      <c r="I80" s="9">
        <f>H80*D3/12</f>
        <v>6000.2720513310887</v>
      </c>
    </row>
    <row r="81" spans="6:9">
      <c r="F81" s="7" t="s">
        <v>14</v>
      </c>
      <c r="G81" s="8">
        <f>D4</f>
        <v>12500</v>
      </c>
      <c r="H81" s="8">
        <f t="shared" si="4"/>
        <v>840123.7312180812</v>
      </c>
      <c r="I81" s="9">
        <f>H81*D3/12</f>
        <v>6090.8970513310887</v>
      </c>
    </row>
    <row r="82" spans="6:9">
      <c r="F82" s="7" t="s">
        <v>15</v>
      </c>
      <c r="G82" s="8">
        <f>D4</f>
        <v>12500</v>
      </c>
      <c r="H82" s="8">
        <f t="shared" si="4"/>
        <v>852623.7312180812</v>
      </c>
      <c r="I82" s="9">
        <f>H82*D3/12</f>
        <v>6181.5220513310887</v>
      </c>
    </row>
    <row r="83" spans="6:9">
      <c r="F83" s="7" t="s">
        <v>16</v>
      </c>
      <c r="G83" s="8">
        <f>D4</f>
        <v>12500</v>
      </c>
      <c r="H83" s="8">
        <f t="shared" si="4"/>
        <v>865123.7312180812</v>
      </c>
      <c r="I83" s="9">
        <f>H83*D3/12</f>
        <v>6272.1470513310887</v>
      </c>
    </row>
    <row r="84" spans="6:9" ht="18">
      <c r="F84" s="10" t="s">
        <v>17</v>
      </c>
      <c r="G84" s="12"/>
      <c r="H84" s="12">
        <f>H83+SUM(I72:I83)</f>
        <v>934408.24583405431</v>
      </c>
      <c r="I84" s="13">
        <f>SUM(I72:I83)</f>
        <v>69284.514615973079</v>
      </c>
    </row>
    <row r="85" spans="6:9">
      <c r="F85" s="14"/>
      <c r="G85" s="14"/>
      <c r="H85" s="14"/>
      <c r="I85" s="14"/>
    </row>
    <row r="86" spans="6:9" ht="18">
      <c r="F86" s="30" t="s">
        <v>21</v>
      </c>
      <c r="G86" s="31"/>
      <c r="H86" s="31"/>
      <c r="I86" s="32"/>
    </row>
    <row r="87" spans="6:9" ht="18">
      <c r="F87" s="4" t="s">
        <v>1</v>
      </c>
      <c r="G87" s="5" t="s">
        <v>2</v>
      </c>
      <c r="H87" s="5" t="s">
        <v>3</v>
      </c>
      <c r="I87" s="6" t="s">
        <v>4</v>
      </c>
    </row>
    <row r="88" spans="6:9">
      <c r="F88" s="7" t="s">
        <v>5</v>
      </c>
      <c r="G88" s="8">
        <f>D4</f>
        <v>12500</v>
      </c>
      <c r="H88" s="8">
        <f>H84+G88</f>
        <v>946908.24583405431</v>
      </c>
      <c r="I88" s="9">
        <f>H88*D3/12</f>
        <v>6865.0847822968935</v>
      </c>
    </row>
    <row r="89" spans="6:9">
      <c r="F89" s="7" t="s">
        <v>6</v>
      </c>
      <c r="G89" s="8">
        <f>D4</f>
        <v>12500</v>
      </c>
      <c r="H89" s="8">
        <f>G89+H88</f>
        <v>959408.24583405431</v>
      </c>
      <c r="I89" s="9">
        <f>H89*D3/12</f>
        <v>6955.7097822968935</v>
      </c>
    </row>
    <row r="90" spans="6:9">
      <c r="F90" s="7" t="s">
        <v>7</v>
      </c>
      <c r="G90" s="8">
        <f>D4</f>
        <v>12500</v>
      </c>
      <c r="H90" s="8">
        <f>G90+H89</f>
        <v>971908.24583405431</v>
      </c>
      <c r="I90" s="9">
        <f>H90*D3/12</f>
        <v>7046.3347822968935</v>
      </c>
    </row>
    <row r="91" spans="6:9">
      <c r="F91" s="7" t="s">
        <v>8</v>
      </c>
      <c r="G91" s="8">
        <f>D4</f>
        <v>12500</v>
      </c>
      <c r="H91" s="8">
        <f t="shared" ref="H91:H99" si="5">G91+H90</f>
        <v>984408.24583405431</v>
      </c>
      <c r="I91" s="9">
        <f>H91*D3/12</f>
        <v>7136.9597822968935</v>
      </c>
    </row>
    <row r="92" spans="6:9">
      <c r="F92" s="7" t="s">
        <v>9</v>
      </c>
      <c r="G92" s="8">
        <f>D4</f>
        <v>12500</v>
      </c>
      <c r="H92" s="8">
        <f t="shared" si="5"/>
        <v>996908.24583405431</v>
      </c>
      <c r="I92" s="9">
        <f>H92*D3/12</f>
        <v>7227.5847822968935</v>
      </c>
    </row>
    <row r="93" spans="6:9">
      <c r="F93" s="7" t="s">
        <v>10</v>
      </c>
      <c r="G93" s="8">
        <f>D4</f>
        <v>12500</v>
      </c>
      <c r="H93" s="8">
        <f t="shared" si="5"/>
        <v>1009408.2458340543</v>
      </c>
      <c r="I93" s="9">
        <f>H93*D3/12</f>
        <v>7318.2097822968935</v>
      </c>
    </row>
    <row r="94" spans="6:9">
      <c r="F94" s="7" t="s">
        <v>11</v>
      </c>
      <c r="G94" s="8">
        <f>D4</f>
        <v>12500</v>
      </c>
      <c r="H94" s="8">
        <f t="shared" si="5"/>
        <v>1021908.2458340543</v>
      </c>
      <c r="I94" s="9">
        <f>H94*D3/12</f>
        <v>7408.8347822968935</v>
      </c>
    </row>
    <row r="95" spans="6:9">
      <c r="F95" s="7" t="s">
        <v>12</v>
      </c>
      <c r="G95" s="8">
        <f>D4</f>
        <v>12500</v>
      </c>
      <c r="H95" s="8">
        <f t="shared" si="5"/>
        <v>1034408.2458340543</v>
      </c>
      <c r="I95" s="9">
        <f>H95*D3/12</f>
        <v>7499.4597822968935</v>
      </c>
    </row>
    <row r="96" spans="6:9">
      <c r="F96" s="7" t="s">
        <v>13</v>
      </c>
      <c r="G96" s="8">
        <f>D4</f>
        <v>12500</v>
      </c>
      <c r="H96" s="8">
        <f t="shared" si="5"/>
        <v>1046908.2458340543</v>
      </c>
      <c r="I96" s="9">
        <f>H96*D3/12</f>
        <v>7590.0847822968935</v>
      </c>
    </row>
    <row r="97" spans="6:9">
      <c r="F97" s="7" t="s">
        <v>14</v>
      </c>
      <c r="G97" s="8">
        <f>D4</f>
        <v>12500</v>
      </c>
      <c r="H97" s="8">
        <f t="shared" si="5"/>
        <v>1059408.2458340544</v>
      </c>
      <c r="I97" s="9">
        <f>H97*D3/12</f>
        <v>7680.7097822968935</v>
      </c>
    </row>
    <row r="98" spans="6:9">
      <c r="F98" s="7" t="s">
        <v>15</v>
      </c>
      <c r="G98" s="8">
        <f>D4</f>
        <v>12500</v>
      </c>
      <c r="H98" s="8">
        <f t="shared" si="5"/>
        <v>1071908.2458340544</v>
      </c>
      <c r="I98" s="9">
        <f>H98*D3/12</f>
        <v>7771.3347822968935</v>
      </c>
    </row>
    <row r="99" spans="6:9">
      <c r="F99" s="7" t="s">
        <v>16</v>
      </c>
      <c r="G99" s="8">
        <f>D4</f>
        <v>12500</v>
      </c>
      <c r="H99" s="8">
        <f t="shared" si="5"/>
        <v>1084408.2458340544</v>
      </c>
      <c r="I99" s="9">
        <f>H99*D3/12</f>
        <v>7861.9597822968935</v>
      </c>
    </row>
    <row r="100" spans="6:9" ht="18">
      <c r="F100" s="10" t="s">
        <v>17</v>
      </c>
      <c r="G100" s="12"/>
      <c r="H100" s="12">
        <f>H99+SUM(I88:I99)</f>
        <v>1172770.5132216171</v>
      </c>
      <c r="I100" s="13">
        <f>SUM(I88:I99)</f>
        <v>88362.267387562722</v>
      </c>
    </row>
    <row r="101" spans="6:9">
      <c r="F101" s="14"/>
      <c r="G101" s="14"/>
      <c r="H101" s="14"/>
      <c r="I101" s="14"/>
    </row>
    <row r="102" spans="6:9" ht="18">
      <c r="F102" s="30" t="s">
        <v>22</v>
      </c>
      <c r="G102" s="31"/>
      <c r="H102" s="31"/>
      <c r="I102" s="32"/>
    </row>
    <row r="103" spans="6:9" ht="18">
      <c r="F103" s="4" t="s">
        <v>1</v>
      </c>
      <c r="G103" s="5" t="s">
        <v>2</v>
      </c>
      <c r="H103" s="5" t="s">
        <v>3</v>
      </c>
      <c r="I103" s="6" t="s">
        <v>4</v>
      </c>
    </row>
    <row r="104" spans="6:9">
      <c r="F104" s="7" t="s">
        <v>5</v>
      </c>
      <c r="G104" s="8">
        <f>D4</f>
        <v>12500</v>
      </c>
      <c r="H104" s="8">
        <f>H100+G104</f>
        <v>1185270.5132216171</v>
      </c>
      <c r="I104" s="9">
        <f>H104*D3/12</f>
        <v>8593.2112208567232</v>
      </c>
    </row>
    <row r="105" spans="6:9">
      <c r="F105" s="7" t="s">
        <v>6</v>
      </c>
      <c r="G105" s="8">
        <f>D4</f>
        <v>12500</v>
      </c>
      <c r="H105" s="8">
        <f>G105+H104</f>
        <v>1197770.5132216171</v>
      </c>
      <c r="I105" s="9">
        <f>H105*D3/12</f>
        <v>8683.8362208567232</v>
      </c>
    </row>
    <row r="106" spans="6:9">
      <c r="F106" s="7" t="s">
        <v>7</v>
      </c>
      <c r="G106" s="8">
        <f>D4</f>
        <v>12500</v>
      </c>
      <c r="H106" s="8">
        <f>G106+H105</f>
        <v>1210270.5132216171</v>
      </c>
      <c r="I106" s="9">
        <f>H106*D3/12</f>
        <v>8774.4612208567232</v>
      </c>
    </row>
    <row r="107" spans="6:9">
      <c r="F107" s="7" t="s">
        <v>8</v>
      </c>
      <c r="G107" s="8">
        <f>D4</f>
        <v>12500</v>
      </c>
      <c r="H107" s="8">
        <f t="shared" ref="H107:H115" si="6">G107+H106</f>
        <v>1222770.5132216171</v>
      </c>
      <c r="I107" s="9">
        <f>H107*D3/12</f>
        <v>8865.0862208567232</v>
      </c>
    </row>
    <row r="108" spans="6:9">
      <c r="F108" s="7" t="s">
        <v>9</v>
      </c>
      <c r="G108" s="8">
        <f>D4</f>
        <v>12500</v>
      </c>
      <c r="H108" s="8">
        <f t="shared" si="6"/>
        <v>1235270.5132216171</v>
      </c>
      <c r="I108" s="9">
        <f>H108*D3/12</f>
        <v>8955.7112208567232</v>
      </c>
    </row>
    <row r="109" spans="6:9">
      <c r="F109" s="7" t="s">
        <v>10</v>
      </c>
      <c r="G109" s="8">
        <f>D4</f>
        <v>12500</v>
      </c>
      <c r="H109" s="8">
        <f t="shared" si="6"/>
        <v>1247770.5132216171</v>
      </c>
      <c r="I109" s="9">
        <f>H109*D3/12</f>
        <v>9046.3362208567232</v>
      </c>
    </row>
    <row r="110" spans="6:9">
      <c r="F110" s="7" t="s">
        <v>11</v>
      </c>
      <c r="G110" s="8">
        <f>D4</f>
        <v>12500</v>
      </c>
      <c r="H110" s="8">
        <f t="shared" si="6"/>
        <v>1260270.5132216171</v>
      </c>
      <c r="I110" s="9">
        <f>H110*D3/12</f>
        <v>9136.9612208567232</v>
      </c>
    </row>
    <row r="111" spans="6:9">
      <c r="F111" s="7" t="s">
        <v>12</v>
      </c>
      <c r="G111" s="8">
        <f>D4</f>
        <v>12500</v>
      </c>
      <c r="H111" s="8">
        <f t="shared" si="6"/>
        <v>1272770.5132216171</v>
      </c>
      <c r="I111" s="9">
        <f>H111*D3/12</f>
        <v>9227.5862208567232</v>
      </c>
    </row>
    <row r="112" spans="6:9">
      <c r="F112" s="7" t="s">
        <v>13</v>
      </c>
      <c r="G112" s="8">
        <f>D4</f>
        <v>12500</v>
      </c>
      <c r="H112" s="8">
        <f t="shared" si="6"/>
        <v>1285270.5132216171</v>
      </c>
      <c r="I112" s="9">
        <f>H112*D3/12</f>
        <v>9318.2112208567232</v>
      </c>
    </row>
    <row r="113" spans="6:9">
      <c r="F113" s="7" t="s">
        <v>14</v>
      </c>
      <c r="G113" s="8">
        <f>D4</f>
        <v>12500</v>
      </c>
      <c r="H113" s="8">
        <f t="shared" si="6"/>
        <v>1297770.5132216171</v>
      </c>
      <c r="I113" s="9">
        <f>H113*D3/12</f>
        <v>9408.8362208567232</v>
      </c>
    </row>
    <row r="114" spans="6:9">
      <c r="F114" s="7" t="s">
        <v>15</v>
      </c>
      <c r="G114" s="8">
        <f>D4</f>
        <v>12500</v>
      </c>
      <c r="H114" s="8">
        <f t="shared" si="6"/>
        <v>1310270.5132216171</v>
      </c>
      <c r="I114" s="9">
        <f>H114*D3/12</f>
        <v>9499.4612208567232</v>
      </c>
    </row>
    <row r="115" spans="6:9">
      <c r="F115" s="7" t="s">
        <v>16</v>
      </c>
      <c r="G115" s="8">
        <f>D4</f>
        <v>12500</v>
      </c>
      <c r="H115" s="8">
        <f t="shared" si="6"/>
        <v>1322770.5132216171</v>
      </c>
      <c r="I115" s="9">
        <f>H115*D3/12</f>
        <v>9590.0862208567232</v>
      </c>
    </row>
    <row r="116" spans="6:9" ht="18">
      <c r="F116" s="10" t="s">
        <v>17</v>
      </c>
      <c r="G116" s="12"/>
      <c r="H116" s="12">
        <f>H115+SUM(I104:I115)</f>
        <v>1431870.2978718977</v>
      </c>
      <c r="I116" s="13">
        <f>SUM(I104:I115)</f>
        <v>109099.78465028071</v>
      </c>
    </row>
    <row r="117" spans="6:9">
      <c r="F117" s="14"/>
      <c r="G117" s="14"/>
      <c r="H117" s="14"/>
      <c r="I117" s="14"/>
    </row>
    <row r="118" spans="6:9" ht="18">
      <c r="F118" s="30" t="s">
        <v>23</v>
      </c>
      <c r="G118" s="31"/>
      <c r="H118" s="31"/>
      <c r="I118" s="32"/>
    </row>
    <row r="119" spans="6:9" ht="18">
      <c r="F119" s="4" t="s">
        <v>1</v>
      </c>
      <c r="G119" s="5" t="s">
        <v>2</v>
      </c>
      <c r="H119" s="5" t="s">
        <v>3</v>
      </c>
      <c r="I119" s="6" t="s">
        <v>4</v>
      </c>
    </row>
    <row r="120" spans="6:9">
      <c r="F120" s="7" t="s">
        <v>5</v>
      </c>
      <c r="G120" s="8">
        <f>D4</f>
        <v>12500</v>
      </c>
      <c r="H120" s="8">
        <f>H116+G120</f>
        <v>1444370.2978718977</v>
      </c>
      <c r="I120" s="9">
        <f>H120*D3/12</f>
        <v>10471.684659571258</v>
      </c>
    </row>
    <row r="121" spans="6:9">
      <c r="F121" s="7" t="s">
        <v>6</v>
      </c>
      <c r="G121" s="8">
        <f>D4</f>
        <v>12500</v>
      </c>
      <c r="H121" s="8">
        <f>G121+H120</f>
        <v>1456870.2978718977</v>
      </c>
      <c r="I121" s="9">
        <f>H121*D3/12</f>
        <v>10562.309659571258</v>
      </c>
    </row>
    <row r="122" spans="6:9">
      <c r="F122" s="7" t="s">
        <v>7</v>
      </c>
      <c r="G122" s="8">
        <f>D4</f>
        <v>12500</v>
      </c>
      <c r="H122" s="8">
        <f>G122+H121</f>
        <v>1469370.2978718977</v>
      </c>
      <c r="I122" s="9">
        <f>H122*D3/12</f>
        <v>10652.934659571258</v>
      </c>
    </row>
    <row r="123" spans="6:9">
      <c r="F123" s="7" t="s">
        <v>8</v>
      </c>
      <c r="G123" s="8">
        <f>D4</f>
        <v>12500</v>
      </c>
      <c r="H123" s="8">
        <f t="shared" ref="H123:H131" si="7">G123+H122</f>
        <v>1481870.2978718977</v>
      </c>
      <c r="I123" s="9">
        <f>H123*D3/12</f>
        <v>10743.559659571258</v>
      </c>
    </row>
    <row r="124" spans="6:9">
      <c r="F124" s="7" t="s">
        <v>9</v>
      </c>
      <c r="G124" s="8">
        <f>D4</f>
        <v>12500</v>
      </c>
      <c r="H124" s="8">
        <f t="shared" si="7"/>
        <v>1494370.2978718977</v>
      </c>
      <c r="I124" s="9">
        <f>H124*D3/12</f>
        <v>10834.184659571258</v>
      </c>
    </row>
    <row r="125" spans="6:9">
      <c r="F125" s="7" t="s">
        <v>10</v>
      </c>
      <c r="G125" s="8">
        <f>D4</f>
        <v>12500</v>
      </c>
      <c r="H125" s="8">
        <f t="shared" si="7"/>
        <v>1506870.2978718977</v>
      </c>
      <c r="I125" s="9">
        <f>H125*D3/12</f>
        <v>10924.809659571258</v>
      </c>
    </row>
    <row r="126" spans="6:9">
      <c r="F126" s="7" t="s">
        <v>11</v>
      </c>
      <c r="G126" s="8">
        <f>D4</f>
        <v>12500</v>
      </c>
      <c r="H126" s="8">
        <f t="shared" si="7"/>
        <v>1519370.2978718977</v>
      </c>
      <c r="I126" s="9">
        <f>H126*D3/12</f>
        <v>11015.434659571258</v>
      </c>
    </row>
    <row r="127" spans="6:9">
      <c r="F127" s="7" t="s">
        <v>12</v>
      </c>
      <c r="G127" s="8">
        <f>D4</f>
        <v>12500</v>
      </c>
      <c r="H127" s="8">
        <f t="shared" si="7"/>
        <v>1531870.2978718977</v>
      </c>
      <c r="I127" s="9">
        <f>H127*D3/12</f>
        <v>11106.059659571258</v>
      </c>
    </row>
    <row r="128" spans="6:9">
      <c r="F128" s="7" t="s">
        <v>13</v>
      </c>
      <c r="G128" s="8">
        <f>D4</f>
        <v>12500</v>
      </c>
      <c r="H128" s="8">
        <f t="shared" si="7"/>
        <v>1544370.2978718977</v>
      </c>
      <c r="I128" s="9">
        <f>H128*D3/12</f>
        <v>11196.684659571258</v>
      </c>
    </row>
    <row r="129" spans="6:9">
      <c r="F129" s="7" t="s">
        <v>14</v>
      </c>
      <c r="G129" s="8">
        <f>D4</f>
        <v>12500</v>
      </c>
      <c r="H129" s="8">
        <f t="shared" si="7"/>
        <v>1556870.2978718977</v>
      </c>
      <c r="I129" s="9">
        <f>H129*D3/12</f>
        <v>11287.309659571258</v>
      </c>
    </row>
    <row r="130" spans="6:9">
      <c r="F130" s="7" t="s">
        <v>15</v>
      </c>
      <c r="G130" s="8">
        <f>D4</f>
        <v>12500</v>
      </c>
      <c r="H130" s="8">
        <f t="shared" si="7"/>
        <v>1569370.2978718977</v>
      </c>
      <c r="I130" s="9">
        <f>H130*D3/12</f>
        <v>11377.934659571258</v>
      </c>
    </row>
    <row r="131" spans="6:9">
      <c r="F131" s="7" t="s">
        <v>16</v>
      </c>
      <c r="G131" s="8">
        <f>D4</f>
        <v>12500</v>
      </c>
      <c r="H131" s="8">
        <f t="shared" si="7"/>
        <v>1581870.2978718977</v>
      </c>
      <c r="I131" s="9">
        <f>H131*D3/12</f>
        <v>11468.559659571258</v>
      </c>
    </row>
    <row r="132" spans="6:9" ht="18">
      <c r="F132" s="10" t="s">
        <v>17</v>
      </c>
      <c r="G132" s="12"/>
      <c r="H132" s="12">
        <f>H131+SUM(I120:I131)</f>
        <v>1713511.7637867527</v>
      </c>
      <c r="I132" s="13">
        <f>SUM(I120:I131)</f>
        <v>131641.4659148551</v>
      </c>
    </row>
    <row r="133" spans="6:9">
      <c r="F133" s="14"/>
      <c r="G133" s="14"/>
      <c r="H133" s="14"/>
      <c r="I133" s="14"/>
    </row>
    <row r="134" spans="6:9" ht="18">
      <c r="F134" s="30" t="s">
        <v>24</v>
      </c>
      <c r="G134" s="31"/>
      <c r="H134" s="31"/>
      <c r="I134" s="32"/>
    </row>
    <row r="135" spans="6:9" ht="18">
      <c r="F135" s="4" t="s">
        <v>1</v>
      </c>
      <c r="G135" s="5" t="s">
        <v>2</v>
      </c>
      <c r="H135" s="5" t="s">
        <v>3</v>
      </c>
      <c r="I135" s="6" t="s">
        <v>4</v>
      </c>
    </row>
    <row r="136" spans="6:9">
      <c r="F136" s="7" t="s">
        <v>5</v>
      </c>
      <c r="G136" s="8">
        <f>D4</f>
        <v>12500</v>
      </c>
      <c r="H136" s="8">
        <f>H132+G136</f>
        <v>1726011.7637867527</v>
      </c>
      <c r="I136" s="9">
        <f>H136*D3/12</f>
        <v>12513.585287453956</v>
      </c>
    </row>
    <row r="137" spans="6:9">
      <c r="F137" s="7" t="s">
        <v>6</v>
      </c>
      <c r="G137" s="8">
        <f>D4</f>
        <v>12500</v>
      </c>
      <c r="H137" s="8">
        <f>G137+H136</f>
        <v>1738511.7637867527</v>
      </c>
      <c r="I137" s="9">
        <f>H137*D3/12</f>
        <v>12604.210287453956</v>
      </c>
    </row>
    <row r="138" spans="6:9">
      <c r="F138" s="7" t="s">
        <v>7</v>
      </c>
      <c r="G138" s="8">
        <f>D4</f>
        <v>12500</v>
      </c>
      <c r="H138" s="8">
        <f>G138+H137</f>
        <v>1751011.7637867527</v>
      </c>
      <c r="I138" s="9">
        <f>H138*D3/12</f>
        <v>12694.835287453956</v>
      </c>
    </row>
    <row r="139" spans="6:9">
      <c r="F139" s="7" t="s">
        <v>8</v>
      </c>
      <c r="G139" s="8">
        <f>D4</f>
        <v>12500</v>
      </c>
      <c r="H139" s="8">
        <f t="shared" ref="H139:H147" si="8">G139+H138</f>
        <v>1763511.7637867527</v>
      </c>
      <c r="I139" s="9">
        <f>H139*D3/12</f>
        <v>12785.460287453956</v>
      </c>
    </row>
    <row r="140" spans="6:9">
      <c r="F140" s="7" t="s">
        <v>9</v>
      </c>
      <c r="G140" s="8">
        <f>D4</f>
        <v>12500</v>
      </c>
      <c r="H140" s="8">
        <f t="shared" si="8"/>
        <v>1776011.7637867527</v>
      </c>
      <c r="I140" s="9">
        <f>H140*D3/12</f>
        <v>12876.085287453956</v>
      </c>
    </row>
    <row r="141" spans="6:9">
      <c r="F141" s="7" t="s">
        <v>10</v>
      </c>
      <c r="G141" s="8">
        <f>D4</f>
        <v>12500</v>
      </c>
      <c r="H141" s="8">
        <f t="shared" si="8"/>
        <v>1788511.7637867527</v>
      </c>
      <c r="I141" s="9">
        <f>H141*D3/12</f>
        <v>12966.710287453956</v>
      </c>
    </row>
    <row r="142" spans="6:9">
      <c r="F142" s="7" t="s">
        <v>11</v>
      </c>
      <c r="G142" s="8">
        <f>D4</f>
        <v>12500</v>
      </c>
      <c r="H142" s="8">
        <f t="shared" si="8"/>
        <v>1801011.7637867527</v>
      </c>
      <c r="I142" s="9">
        <f>H142*D3/12</f>
        <v>13057.335287453956</v>
      </c>
    </row>
    <row r="143" spans="6:9">
      <c r="F143" s="7" t="s">
        <v>12</v>
      </c>
      <c r="G143" s="8">
        <f>D4</f>
        <v>12500</v>
      </c>
      <c r="H143" s="8">
        <f t="shared" si="8"/>
        <v>1813511.7637867527</v>
      </c>
      <c r="I143" s="9">
        <f>H143*D3/12</f>
        <v>13147.960287453956</v>
      </c>
    </row>
    <row r="144" spans="6:9">
      <c r="F144" s="7" t="s">
        <v>13</v>
      </c>
      <c r="G144" s="8">
        <f>D4</f>
        <v>12500</v>
      </c>
      <c r="H144" s="8">
        <f t="shared" si="8"/>
        <v>1826011.7637867527</v>
      </c>
      <c r="I144" s="9">
        <f>H144*D3/12</f>
        <v>13238.585287453956</v>
      </c>
    </row>
    <row r="145" spans="6:9">
      <c r="F145" s="7" t="s">
        <v>14</v>
      </c>
      <c r="G145" s="8">
        <f>D4</f>
        <v>12500</v>
      </c>
      <c r="H145" s="8">
        <f t="shared" si="8"/>
        <v>1838511.7637867527</v>
      </c>
      <c r="I145" s="9">
        <f>H145*D3/12</f>
        <v>13329.210287453956</v>
      </c>
    </row>
    <row r="146" spans="6:9">
      <c r="F146" s="7" t="s">
        <v>15</v>
      </c>
      <c r="G146" s="8">
        <f>D4</f>
        <v>12500</v>
      </c>
      <c r="H146" s="8">
        <f t="shared" si="8"/>
        <v>1851011.7637867527</v>
      </c>
      <c r="I146" s="9">
        <f>H146*D3/12</f>
        <v>13419.835287453956</v>
      </c>
    </row>
    <row r="147" spans="6:9">
      <c r="F147" s="7" t="s">
        <v>16</v>
      </c>
      <c r="G147" s="8">
        <f>D4</f>
        <v>12500</v>
      </c>
      <c r="H147" s="8">
        <f t="shared" si="8"/>
        <v>1863511.7637867527</v>
      </c>
      <c r="I147" s="9">
        <f>H147*D3/12</f>
        <v>13510.460287453956</v>
      </c>
    </row>
    <row r="148" spans="6:9" ht="18">
      <c r="F148" s="10" t="s">
        <v>17</v>
      </c>
      <c r="G148" s="12"/>
      <c r="H148" s="12">
        <f>H147+SUM(I136:I147)</f>
        <v>2019656.0372362002</v>
      </c>
      <c r="I148" s="13">
        <f>SUM(I136:I147)</f>
        <v>156144.27344944747</v>
      </c>
    </row>
    <row r="149" spans="6:9">
      <c r="F149" s="14"/>
      <c r="G149" s="14"/>
      <c r="H149" s="14"/>
      <c r="I149" s="14"/>
    </row>
    <row r="150" spans="6:9" ht="18">
      <c r="F150" s="30" t="s">
        <v>25</v>
      </c>
      <c r="G150" s="31"/>
      <c r="H150" s="31"/>
      <c r="I150" s="32"/>
    </row>
    <row r="151" spans="6:9" ht="18">
      <c r="F151" s="4" t="s">
        <v>1</v>
      </c>
      <c r="G151" s="5" t="s">
        <v>2</v>
      </c>
      <c r="H151" s="5" t="s">
        <v>3</v>
      </c>
      <c r="I151" s="6" t="s">
        <v>4</v>
      </c>
    </row>
    <row r="152" spans="6:9">
      <c r="F152" s="7" t="s">
        <v>5</v>
      </c>
      <c r="G152" s="8">
        <f>D4</f>
        <v>12500</v>
      </c>
      <c r="H152" s="8">
        <f>H148+G152</f>
        <v>2032156.0372362002</v>
      </c>
      <c r="I152" s="9">
        <f>H152*D3/12</f>
        <v>14733.131269962449</v>
      </c>
    </row>
    <row r="153" spans="6:9">
      <c r="F153" s="7" t="s">
        <v>6</v>
      </c>
      <c r="G153" s="8">
        <f>D4</f>
        <v>12500</v>
      </c>
      <c r="H153" s="8">
        <f>G153+H152</f>
        <v>2044656.0372362002</v>
      </c>
      <c r="I153" s="9">
        <f>H153*D3/12</f>
        <v>14823.756269962449</v>
      </c>
    </row>
    <row r="154" spans="6:9">
      <c r="F154" s="7" t="s">
        <v>7</v>
      </c>
      <c r="G154" s="8">
        <f>D4</f>
        <v>12500</v>
      </c>
      <c r="H154" s="8">
        <f>G154+H153</f>
        <v>2057156.0372362002</v>
      </c>
      <c r="I154" s="9">
        <f>H154*D3/12</f>
        <v>14914.381269962449</v>
      </c>
    </row>
    <row r="155" spans="6:9">
      <c r="F155" s="7" t="s">
        <v>8</v>
      </c>
      <c r="G155" s="8">
        <f>D4</f>
        <v>12500</v>
      </c>
      <c r="H155" s="8">
        <f t="shared" ref="H155:H163" si="9">G155+H154</f>
        <v>2069656.0372362002</v>
      </c>
      <c r="I155" s="9">
        <f>H155*D3/12</f>
        <v>15005.006269962449</v>
      </c>
    </row>
    <row r="156" spans="6:9">
      <c r="F156" s="7" t="s">
        <v>9</v>
      </c>
      <c r="G156" s="8">
        <f>D4</f>
        <v>12500</v>
      </c>
      <c r="H156" s="8">
        <f t="shared" si="9"/>
        <v>2082156.0372362002</v>
      </c>
      <c r="I156" s="9">
        <f>H156*D3/12</f>
        <v>15095.631269962449</v>
      </c>
    </row>
    <row r="157" spans="6:9">
      <c r="F157" s="7" t="s">
        <v>10</v>
      </c>
      <c r="G157" s="8">
        <f>D4</f>
        <v>12500</v>
      </c>
      <c r="H157" s="8">
        <f t="shared" si="9"/>
        <v>2094656.0372362002</v>
      </c>
      <c r="I157" s="9">
        <f>H157*D3/12</f>
        <v>15186.256269962449</v>
      </c>
    </row>
    <row r="158" spans="6:9">
      <c r="F158" s="7" t="s">
        <v>11</v>
      </c>
      <c r="G158" s="8">
        <f>D4</f>
        <v>12500</v>
      </c>
      <c r="H158" s="8">
        <f t="shared" si="9"/>
        <v>2107156.0372362002</v>
      </c>
      <c r="I158" s="9">
        <f>H158*D3/12</f>
        <v>15276.881269962449</v>
      </c>
    </row>
    <row r="159" spans="6:9">
      <c r="F159" s="7" t="s">
        <v>12</v>
      </c>
      <c r="G159" s="8">
        <f>D4</f>
        <v>12500</v>
      </c>
      <c r="H159" s="8">
        <f t="shared" si="9"/>
        <v>2119656.0372362002</v>
      </c>
      <c r="I159" s="9">
        <f>H159*D3/12</f>
        <v>15367.506269962449</v>
      </c>
    </row>
    <row r="160" spans="6:9">
      <c r="F160" s="7" t="s">
        <v>13</v>
      </c>
      <c r="G160" s="8">
        <f>D4</f>
        <v>12500</v>
      </c>
      <c r="H160" s="8">
        <f t="shared" si="9"/>
        <v>2132156.0372362002</v>
      </c>
      <c r="I160" s="9">
        <f>H160*D3/12</f>
        <v>15458.131269962449</v>
      </c>
    </row>
    <row r="161" spans="6:9">
      <c r="F161" s="7" t="s">
        <v>14</v>
      </c>
      <c r="G161" s="8">
        <f>D4</f>
        <v>12500</v>
      </c>
      <c r="H161" s="8">
        <f t="shared" si="9"/>
        <v>2144656.0372362002</v>
      </c>
      <c r="I161" s="9">
        <f>H161*D3/12</f>
        <v>15548.756269962449</v>
      </c>
    </row>
    <row r="162" spans="6:9">
      <c r="F162" s="7" t="s">
        <v>15</v>
      </c>
      <c r="G162" s="8">
        <f>D4</f>
        <v>12500</v>
      </c>
      <c r="H162" s="8">
        <f t="shared" si="9"/>
        <v>2157156.0372362002</v>
      </c>
      <c r="I162" s="9">
        <f>H162*D3/12</f>
        <v>15639.381269962449</v>
      </c>
    </row>
    <row r="163" spans="6:9">
      <c r="F163" s="7" t="s">
        <v>16</v>
      </c>
      <c r="G163" s="8">
        <f>D4</f>
        <v>12500</v>
      </c>
      <c r="H163" s="8">
        <f t="shared" si="9"/>
        <v>2169656.0372362002</v>
      </c>
      <c r="I163" s="9">
        <f>H163*D3/12</f>
        <v>15730.006269962449</v>
      </c>
    </row>
    <row r="164" spans="6:9" ht="18">
      <c r="F164" s="10" t="s">
        <v>17</v>
      </c>
      <c r="G164" s="12"/>
      <c r="H164" s="12">
        <f>H163+SUM(I152:I163)</f>
        <v>2352434.8624757496</v>
      </c>
      <c r="I164" s="13">
        <f>SUM(I152:I163)</f>
        <v>182778.82523954936</v>
      </c>
    </row>
    <row r="165" spans="6:9">
      <c r="F165" s="14"/>
      <c r="G165" s="14"/>
      <c r="H165" s="14"/>
      <c r="I165" s="14"/>
    </row>
    <row r="166" spans="6:9" ht="18">
      <c r="F166" s="30" t="s">
        <v>26</v>
      </c>
      <c r="G166" s="31"/>
      <c r="H166" s="31"/>
      <c r="I166" s="32"/>
    </row>
    <row r="167" spans="6:9" ht="18">
      <c r="F167" s="4" t="s">
        <v>1</v>
      </c>
      <c r="G167" s="5" t="s">
        <v>2</v>
      </c>
      <c r="H167" s="5" t="s">
        <v>3</v>
      </c>
      <c r="I167" s="6" t="s">
        <v>4</v>
      </c>
    </row>
    <row r="168" spans="6:9">
      <c r="F168" s="7" t="s">
        <v>5</v>
      </c>
      <c r="G168" s="8">
        <f>D4</f>
        <v>12500</v>
      </c>
      <c r="H168" s="8">
        <f>H164+G168</f>
        <v>2364934.8624757496</v>
      </c>
      <c r="I168" s="9">
        <f>H168*D3/12</f>
        <v>17145.777752949183</v>
      </c>
    </row>
    <row r="169" spans="6:9">
      <c r="F169" s="7" t="s">
        <v>6</v>
      </c>
      <c r="G169" s="8">
        <f>D4</f>
        <v>12500</v>
      </c>
      <c r="H169" s="8">
        <f>G169+H168</f>
        <v>2377434.8624757496</v>
      </c>
      <c r="I169" s="9">
        <f>H169*D3/12</f>
        <v>17236.402752949183</v>
      </c>
    </row>
    <row r="170" spans="6:9">
      <c r="F170" s="7" t="s">
        <v>7</v>
      </c>
      <c r="G170" s="8">
        <f>D4</f>
        <v>12500</v>
      </c>
      <c r="H170" s="8">
        <f>G170+H169</f>
        <v>2389934.8624757496</v>
      </c>
      <c r="I170" s="9">
        <f>H170*D3/12</f>
        <v>17327.027752949183</v>
      </c>
    </row>
    <row r="171" spans="6:9">
      <c r="F171" s="7" t="s">
        <v>8</v>
      </c>
      <c r="G171" s="8">
        <f>D4</f>
        <v>12500</v>
      </c>
      <c r="H171" s="8">
        <f t="shared" ref="H171:H179" si="10">G171+H170</f>
        <v>2402434.8624757496</v>
      </c>
      <c r="I171" s="9">
        <f>H171*D3/12</f>
        <v>17417.652752949183</v>
      </c>
    </row>
    <row r="172" spans="6:9">
      <c r="F172" s="7" t="s">
        <v>9</v>
      </c>
      <c r="G172" s="8">
        <f>D4</f>
        <v>12500</v>
      </c>
      <c r="H172" s="8">
        <f t="shared" si="10"/>
        <v>2414934.8624757496</v>
      </c>
      <c r="I172" s="9">
        <f>H172*D3/12</f>
        <v>17508.277752949183</v>
      </c>
    </row>
    <row r="173" spans="6:9">
      <c r="F173" s="7" t="s">
        <v>10</v>
      </c>
      <c r="G173" s="8">
        <f>D4</f>
        <v>12500</v>
      </c>
      <c r="H173" s="8">
        <f t="shared" si="10"/>
        <v>2427434.8624757496</v>
      </c>
      <c r="I173" s="9">
        <f>H173*D3/12</f>
        <v>17598.902752949183</v>
      </c>
    </row>
    <row r="174" spans="6:9">
      <c r="F174" s="7" t="s">
        <v>11</v>
      </c>
      <c r="G174" s="8">
        <f>D4</f>
        <v>12500</v>
      </c>
      <c r="H174" s="8">
        <f t="shared" si="10"/>
        <v>2439934.8624757496</v>
      </c>
      <c r="I174" s="9">
        <f>H174*D3/12</f>
        <v>17689.527752949183</v>
      </c>
    </row>
    <row r="175" spans="6:9">
      <c r="F175" s="7" t="s">
        <v>12</v>
      </c>
      <c r="G175" s="8">
        <f>D4</f>
        <v>12500</v>
      </c>
      <c r="H175" s="8">
        <f t="shared" si="10"/>
        <v>2452434.8624757496</v>
      </c>
      <c r="I175" s="9">
        <f>H175*D3/12</f>
        <v>17780.152752949183</v>
      </c>
    </row>
    <row r="176" spans="6:9">
      <c r="F176" s="7" t="s">
        <v>13</v>
      </c>
      <c r="G176" s="8">
        <f>D4</f>
        <v>12500</v>
      </c>
      <c r="H176" s="8">
        <f t="shared" si="10"/>
        <v>2464934.8624757496</v>
      </c>
      <c r="I176" s="9">
        <f>H176*D3/12</f>
        <v>17870.777752949183</v>
      </c>
    </row>
    <row r="177" spans="6:9">
      <c r="F177" s="7" t="s">
        <v>14</v>
      </c>
      <c r="G177" s="8">
        <f>D4</f>
        <v>12500</v>
      </c>
      <c r="H177" s="8">
        <f t="shared" si="10"/>
        <v>2477434.8624757496</v>
      </c>
      <c r="I177" s="9">
        <f>H177*D3/12</f>
        <v>17961.402752949183</v>
      </c>
    </row>
    <row r="178" spans="6:9">
      <c r="F178" s="7" t="s">
        <v>15</v>
      </c>
      <c r="G178" s="8">
        <f>D4</f>
        <v>12500</v>
      </c>
      <c r="H178" s="8">
        <f t="shared" si="10"/>
        <v>2489934.8624757496</v>
      </c>
      <c r="I178" s="9">
        <f>H178*D3/12</f>
        <v>18052.027752949183</v>
      </c>
    </row>
    <row r="179" spans="6:9">
      <c r="F179" s="7" t="s">
        <v>16</v>
      </c>
      <c r="G179" s="8">
        <f>D4</f>
        <v>12500</v>
      </c>
      <c r="H179" s="8">
        <f t="shared" si="10"/>
        <v>2502434.8624757496</v>
      </c>
      <c r="I179" s="9">
        <f>H179*D3/12</f>
        <v>18142.652752949183</v>
      </c>
    </row>
    <row r="180" spans="6:9" ht="18">
      <c r="F180" s="10" t="s">
        <v>17</v>
      </c>
      <c r="G180" s="12"/>
      <c r="H180" s="12">
        <f>H179+SUM(I168:I179)</f>
        <v>2714165.4455111399</v>
      </c>
      <c r="I180" s="13">
        <f>SUM(I168:I179)</f>
        <v>211730.58303539021</v>
      </c>
    </row>
    <row r="181" spans="6:9">
      <c r="F181" s="14"/>
      <c r="G181" s="14"/>
      <c r="H181" s="14"/>
      <c r="I181" s="14"/>
    </row>
    <row r="182" spans="6:9" ht="18">
      <c r="F182" s="30" t="s">
        <v>27</v>
      </c>
      <c r="G182" s="31"/>
      <c r="H182" s="31"/>
      <c r="I182" s="32"/>
    </row>
    <row r="183" spans="6:9" ht="18">
      <c r="F183" s="4" t="s">
        <v>1</v>
      </c>
      <c r="G183" s="5" t="s">
        <v>2</v>
      </c>
      <c r="H183" s="5" t="s">
        <v>3</v>
      </c>
      <c r="I183" s="6" t="s">
        <v>4</v>
      </c>
    </row>
    <row r="184" spans="6:9">
      <c r="F184" s="7" t="s">
        <v>5</v>
      </c>
      <c r="G184" s="8">
        <f>D4</f>
        <v>12500</v>
      </c>
      <c r="H184" s="8">
        <f>H180+G184</f>
        <v>2726665.4455111399</v>
      </c>
      <c r="I184" s="9">
        <f>H184*D3/12</f>
        <v>19768.324479955761</v>
      </c>
    </row>
    <row r="185" spans="6:9">
      <c r="F185" s="7" t="s">
        <v>6</v>
      </c>
      <c r="G185" s="8">
        <f>D4</f>
        <v>12500</v>
      </c>
      <c r="H185" s="8">
        <f>G185+H184</f>
        <v>2739165.4455111399</v>
      </c>
      <c r="I185" s="9">
        <f>H185*D3/12</f>
        <v>19858.949479955761</v>
      </c>
    </row>
    <row r="186" spans="6:9">
      <c r="F186" s="7" t="s">
        <v>7</v>
      </c>
      <c r="G186" s="8">
        <f>D4</f>
        <v>12500</v>
      </c>
      <c r="H186" s="8">
        <f>G186+H185</f>
        <v>2751665.4455111399</v>
      </c>
      <c r="I186" s="9">
        <f>H186*D3/12</f>
        <v>19949.574479955761</v>
      </c>
    </row>
    <row r="187" spans="6:9">
      <c r="F187" s="7" t="s">
        <v>8</v>
      </c>
      <c r="G187" s="8">
        <f>D4</f>
        <v>12500</v>
      </c>
      <c r="H187" s="8">
        <f t="shared" ref="H187:H195" si="11">G187+H186</f>
        <v>2764165.4455111399</v>
      </c>
      <c r="I187" s="9">
        <f>H187*D3/12</f>
        <v>20040.199479955761</v>
      </c>
    </row>
    <row r="188" spans="6:9">
      <c r="F188" s="7" t="s">
        <v>9</v>
      </c>
      <c r="G188" s="8">
        <f>D4</f>
        <v>12500</v>
      </c>
      <c r="H188" s="8">
        <f t="shared" si="11"/>
        <v>2776665.4455111399</v>
      </c>
      <c r="I188" s="9">
        <f>H188*D3/12</f>
        <v>20130.824479955761</v>
      </c>
    </row>
    <row r="189" spans="6:9">
      <c r="F189" s="7" t="s">
        <v>10</v>
      </c>
      <c r="G189" s="8">
        <f>D4</f>
        <v>12500</v>
      </c>
      <c r="H189" s="8">
        <f t="shared" si="11"/>
        <v>2789165.4455111399</v>
      </c>
      <c r="I189" s="9">
        <f>H189*D3/12</f>
        <v>20221.449479955761</v>
      </c>
    </row>
    <row r="190" spans="6:9">
      <c r="F190" s="7" t="s">
        <v>11</v>
      </c>
      <c r="G190" s="8">
        <f>D4</f>
        <v>12500</v>
      </c>
      <c r="H190" s="8">
        <f t="shared" si="11"/>
        <v>2801665.4455111399</v>
      </c>
      <c r="I190" s="9">
        <f>H190*D3/12</f>
        <v>20312.074479955761</v>
      </c>
    </row>
    <row r="191" spans="6:9">
      <c r="F191" s="7" t="s">
        <v>12</v>
      </c>
      <c r="G191" s="8">
        <f>D4</f>
        <v>12500</v>
      </c>
      <c r="H191" s="8">
        <f t="shared" si="11"/>
        <v>2814165.4455111399</v>
      </c>
      <c r="I191" s="9">
        <f>H191*D3/12</f>
        <v>20402.699479955761</v>
      </c>
    </row>
    <row r="192" spans="6:9">
      <c r="F192" s="7" t="s">
        <v>13</v>
      </c>
      <c r="G192" s="8">
        <f>D4</f>
        <v>12500</v>
      </c>
      <c r="H192" s="8">
        <f t="shared" si="11"/>
        <v>2826665.4455111399</v>
      </c>
      <c r="I192" s="9">
        <f>H192*D3/12</f>
        <v>20493.324479955761</v>
      </c>
    </row>
    <row r="193" spans="6:9">
      <c r="F193" s="7" t="s">
        <v>14</v>
      </c>
      <c r="G193" s="8">
        <f>D4</f>
        <v>12500</v>
      </c>
      <c r="H193" s="8">
        <f t="shared" si="11"/>
        <v>2839165.4455111399</v>
      </c>
      <c r="I193" s="9">
        <f>H193*D3/12</f>
        <v>20583.949479955761</v>
      </c>
    </row>
    <row r="194" spans="6:9">
      <c r="F194" s="7" t="s">
        <v>15</v>
      </c>
      <c r="G194" s="8">
        <f>D4</f>
        <v>12500</v>
      </c>
      <c r="H194" s="8">
        <f t="shared" si="11"/>
        <v>2851665.4455111399</v>
      </c>
      <c r="I194" s="9">
        <f>H194*D3/12</f>
        <v>20674.574479955761</v>
      </c>
    </row>
    <row r="195" spans="6:9">
      <c r="F195" s="7" t="s">
        <v>16</v>
      </c>
      <c r="G195" s="8">
        <f>D4</f>
        <v>12500</v>
      </c>
      <c r="H195" s="8">
        <f t="shared" si="11"/>
        <v>2864165.4455111399</v>
      </c>
      <c r="I195" s="9">
        <f>H195*D3/12</f>
        <v>20765.199479955761</v>
      </c>
    </row>
    <row r="196" spans="6:9" ht="18">
      <c r="F196" s="10" t="s">
        <v>17</v>
      </c>
      <c r="G196" s="12"/>
      <c r="H196" s="12">
        <f>H195+SUM(I184:I195)</f>
        <v>3107366.589270609</v>
      </c>
      <c r="I196" s="13">
        <f>SUM(I184:I195)</f>
        <v>243201.14375946918</v>
      </c>
    </row>
    <row r="197" spans="6:9">
      <c r="F197" s="14"/>
      <c r="G197" s="14"/>
      <c r="H197" s="14"/>
      <c r="I197" s="14"/>
    </row>
    <row r="198" spans="6:9" ht="18">
      <c r="F198" s="30" t="s">
        <v>28</v>
      </c>
      <c r="G198" s="31"/>
      <c r="H198" s="31"/>
      <c r="I198" s="32"/>
    </row>
    <row r="199" spans="6:9" ht="18">
      <c r="F199" s="4" t="s">
        <v>1</v>
      </c>
      <c r="G199" s="5" t="s">
        <v>2</v>
      </c>
      <c r="H199" s="5" t="s">
        <v>3</v>
      </c>
      <c r="I199" s="6" t="s">
        <v>4</v>
      </c>
    </row>
    <row r="200" spans="6:9">
      <c r="F200" s="7" t="s">
        <v>5</v>
      </c>
      <c r="G200" s="8">
        <f>D4</f>
        <v>12500</v>
      </c>
      <c r="H200" s="8">
        <f>H196+G200</f>
        <v>3119866.589270609</v>
      </c>
      <c r="I200" s="9">
        <f>H200*D3/12</f>
        <v>22619.032772211915</v>
      </c>
    </row>
    <row r="201" spans="6:9">
      <c r="F201" s="7" t="s">
        <v>6</v>
      </c>
      <c r="G201" s="8">
        <f>D4</f>
        <v>12500</v>
      </c>
      <c r="H201" s="8">
        <f>G201+H200</f>
        <v>3132366.589270609</v>
      </c>
      <c r="I201" s="9">
        <f>H201*D3/12</f>
        <v>22709.657772211915</v>
      </c>
    </row>
    <row r="202" spans="6:9">
      <c r="F202" s="7" t="s">
        <v>7</v>
      </c>
      <c r="G202" s="8">
        <f>D4</f>
        <v>12500</v>
      </c>
      <c r="H202" s="8">
        <f>G202+H201</f>
        <v>3144866.589270609</v>
      </c>
      <c r="I202" s="9">
        <f>H202*D3/12</f>
        <v>22800.282772211915</v>
      </c>
    </row>
    <row r="203" spans="6:9">
      <c r="F203" s="7" t="s">
        <v>8</v>
      </c>
      <c r="G203" s="8">
        <f>D4</f>
        <v>12500</v>
      </c>
      <c r="H203" s="8">
        <f t="shared" ref="H203:H211" si="12">G203+H202</f>
        <v>3157366.589270609</v>
      </c>
      <c r="I203" s="9">
        <f>H203*D3/12</f>
        <v>22890.907772211915</v>
      </c>
    </row>
    <row r="204" spans="6:9">
      <c r="F204" s="7" t="s">
        <v>9</v>
      </c>
      <c r="G204" s="8">
        <f>D4</f>
        <v>12500</v>
      </c>
      <c r="H204" s="8">
        <f t="shared" si="12"/>
        <v>3169866.589270609</v>
      </c>
      <c r="I204" s="9">
        <f>H204*D3/12</f>
        <v>22981.532772211915</v>
      </c>
    </row>
    <row r="205" spans="6:9">
      <c r="F205" s="7" t="s">
        <v>10</v>
      </c>
      <c r="G205" s="8">
        <f>D4</f>
        <v>12500</v>
      </c>
      <c r="H205" s="8">
        <f t="shared" si="12"/>
        <v>3182366.589270609</v>
      </c>
      <c r="I205" s="9">
        <f>H205*D3/12</f>
        <v>23072.157772211915</v>
      </c>
    </row>
    <row r="206" spans="6:9">
      <c r="F206" s="7" t="s">
        <v>11</v>
      </c>
      <c r="G206" s="8">
        <f>D4</f>
        <v>12500</v>
      </c>
      <c r="H206" s="8">
        <f t="shared" si="12"/>
        <v>3194866.589270609</v>
      </c>
      <c r="I206" s="9">
        <f>H206*D3/12</f>
        <v>23162.782772211915</v>
      </c>
    </row>
    <row r="207" spans="6:9">
      <c r="F207" s="7" t="s">
        <v>12</v>
      </c>
      <c r="G207" s="8">
        <f>D4</f>
        <v>12500</v>
      </c>
      <c r="H207" s="8">
        <f t="shared" si="12"/>
        <v>3207366.589270609</v>
      </c>
      <c r="I207" s="9">
        <f>H207*D3/12</f>
        <v>23253.407772211915</v>
      </c>
    </row>
    <row r="208" spans="6:9">
      <c r="F208" s="7" t="s">
        <v>13</v>
      </c>
      <c r="G208" s="8">
        <f>D4</f>
        <v>12500</v>
      </c>
      <c r="H208" s="8">
        <f t="shared" si="12"/>
        <v>3219866.589270609</v>
      </c>
      <c r="I208" s="9">
        <f>H208*D3/12</f>
        <v>23344.032772211915</v>
      </c>
    </row>
    <row r="209" spans="6:9">
      <c r="F209" s="7" t="s">
        <v>14</v>
      </c>
      <c r="G209" s="8">
        <f>D4</f>
        <v>12500</v>
      </c>
      <c r="H209" s="8">
        <f t="shared" si="12"/>
        <v>3232366.589270609</v>
      </c>
      <c r="I209" s="9">
        <f>H209*D3/12</f>
        <v>23434.657772211915</v>
      </c>
    </row>
    <row r="210" spans="6:9">
      <c r="F210" s="7" t="s">
        <v>15</v>
      </c>
      <c r="G210" s="8">
        <f>D4</f>
        <v>12500</v>
      </c>
      <c r="H210" s="8">
        <f t="shared" si="12"/>
        <v>3244866.589270609</v>
      </c>
      <c r="I210" s="9">
        <f>H210*D3/12</f>
        <v>23525.282772211915</v>
      </c>
    </row>
    <row r="211" spans="6:9">
      <c r="F211" s="7" t="s">
        <v>16</v>
      </c>
      <c r="G211" s="8">
        <f>D4</f>
        <v>12500</v>
      </c>
      <c r="H211" s="8">
        <f t="shared" si="12"/>
        <v>3257366.589270609</v>
      </c>
      <c r="I211" s="9">
        <f>H211*D3/12</f>
        <v>23615.907772211915</v>
      </c>
    </row>
    <row r="212" spans="6:9" ht="18">
      <c r="F212" s="10" t="s">
        <v>17</v>
      </c>
      <c r="G212" s="12"/>
      <c r="H212" s="12">
        <f>H211+SUM(I200:I211)</f>
        <v>3534776.2325371518</v>
      </c>
      <c r="I212" s="13">
        <f>SUM(I200:I211)</f>
        <v>277409.64326654299</v>
      </c>
    </row>
    <row r="213" spans="6:9">
      <c r="F213" s="14"/>
      <c r="G213" s="14"/>
      <c r="H213" s="14"/>
      <c r="I213" s="14"/>
    </row>
    <row r="214" spans="6:9" ht="18">
      <c r="F214" s="30" t="s">
        <v>29</v>
      </c>
      <c r="G214" s="31"/>
      <c r="H214" s="31"/>
      <c r="I214" s="32"/>
    </row>
    <row r="215" spans="6:9" ht="18">
      <c r="F215" s="4" t="s">
        <v>1</v>
      </c>
      <c r="G215" s="5" t="s">
        <v>2</v>
      </c>
      <c r="H215" s="5" t="s">
        <v>3</v>
      </c>
      <c r="I215" s="6" t="s">
        <v>4</v>
      </c>
    </row>
    <row r="216" spans="6:9">
      <c r="F216" s="7" t="s">
        <v>5</v>
      </c>
      <c r="G216" s="8">
        <f>D4</f>
        <v>12500</v>
      </c>
      <c r="H216" s="8">
        <f>H212+G216</f>
        <v>3547276.2325371518</v>
      </c>
      <c r="I216" s="9">
        <f>H216*D3/12</f>
        <v>25717.752685894349</v>
      </c>
    </row>
    <row r="217" spans="6:9">
      <c r="F217" s="7" t="s">
        <v>6</v>
      </c>
      <c r="G217" s="8">
        <f>D4</f>
        <v>12500</v>
      </c>
      <c r="H217" s="8">
        <f>G217+H216</f>
        <v>3559776.2325371518</v>
      </c>
      <c r="I217" s="9">
        <f>H217*D3/12</f>
        <v>25808.377685894349</v>
      </c>
    </row>
    <row r="218" spans="6:9">
      <c r="F218" s="7" t="s">
        <v>7</v>
      </c>
      <c r="G218" s="8">
        <f>D4</f>
        <v>12500</v>
      </c>
      <c r="H218" s="8">
        <f>G218+H217</f>
        <v>3572276.2325371518</v>
      </c>
      <c r="I218" s="9">
        <f>H218*D3/12</f>
        <v>25899.002685894349</v>
      </c>
    </row>
    <row r="219" spans="6:9">
      <c r="F219" s="7" t="s">
        <v>8</v>
      </c>
      <c r="G219" s="8">
        <f>D4</f>
        <v>12500</v>
      </c>
      <c r="H219" s="8">
        <f t="shared" ref="H219:H227" si="13">G219+H218</f>
        <v>3584776.2325371518</v>
      </c>
      <c r="I219" s="9">
        <f>H219*D3/12</f>
        <v>25989.627685894349</v>
      </c>
    </row>
    <row r="220" spans="6:9">
      <c r="F220" s="7" t="s">
        <v>9</v>
      </c>
      <c r="G220" s="8">
        <f>D4</f>
        <v>12500</v>
      </c>
      <c r="H220" s="8">
        <f t="shared" si="13"/>
        <v>3597276.2325371518</v>
      </c>
      <c r="I220" s="9">
        <f>H220*D3/12</f>
        <v>26080.252685894349</v>
      </c>
    </row>
    <row r="221" spans="6:9">
      <c r="F221" s="7" t="s">
        <v>10</v>
      </c>
      <c r="G221" s="8">
        <f>D4</f>
        <v>12500</v>
      </c>
      <c r="H221" s="8">
        <f t="shared" si="13"/>
        <v>3609776.2325371518</v>
      </c>
      <c r="I221" s="9">
        <f>H221*D3/12</f>
        <v>26170.877685894349</v>
      </c>
    </row>
    <row r="222" spans="6:9">
      <c r="F222" s="7" t="s">
        <v>11</v>
      </c>
      <c r="G222" s="8">
        <f>D4</f>
        <v>12500</v>
      </c>
      <c r="H222" s="8">
        <f t="shared" si="13"/>
        <v>3622276.2325371518</v>
      </c>
      <c r="I222" s="9">
        <f>H222*D3/12</f>
        <v>26261.502685894349</v>
      </c>
    </row>
    <row r="223" spans="6:9">
      <c r="F223" s="7" t="s">
        <v>12</v>
      </c>
      <c r="G223" s="8">
        <f>D4</f>
        <v>12500</v>
      </c>
      <c r="H223" s="8">
        <f t="shared" si="13"/>
        <v>3634776.2325371518</v>
      </c>
      <c r="I223" s="9">
        <f>H223*D3/12</f>
        <v>26352.127685894349</v>
      </c>
    </row>
    <row r="224" spans="6:9">
      <c r="F224" s="7" t="s">
        <v>13</v>
      </c>
      <c r="G224" s="8">
        <f>D4</f>
        <v>12500</v>
      </c>
      <c r="H224" s="8">
        <f t="shared" si="13"/>
        <v>3647276.2325371518</v>
      </c>
      <c r="I224" s="9">
        <f>H224*D3/12</f>
        <v>26442.752685894349</v>
      </c>
    </row>
    <row r="225" spans="6:9">
      <c r="F225" s="7" t="s">
        <v>14</v>
      </c>
      <c r="G225" s="8">
        <f>D4</f>
        <v>12500</v>
      </c>
      <c r="H225" s="8">
        <f t="shared" si="13"/>
        <v>3659776.2325371518</v>
      </c>
      <c r="I225" s="9">
        <f>H225*D3/12</f>
        <v>26533.377685894349</v>
      </c>
    </row>
    <row r="226" spans="6:9">
      <c r="F226" s="7" t="s">
        <v>15</v>
      </c>
      <c r="G226" s="8">
        <f>D4</f>
        <v>12500</v>
      </c>
      <c r="H226" s="8">
        <f t="shared" si="13"/>
        <v>3672276.2325371518</v>
      </c>
      <c r="I226" s="9">
        <f>H226*D3/12</f>
        <v>26624.002685894349</v>
      </c>
    </row>
    <row r="227" spans="6:9">
      <c r="F227" s="7" t="s">
        <v>16</v>
      </c>
      <c r="G227" s="8">
        <f>D4</f>
        <v>12500</v>
      </c>
      <c r="H227" s="8">
        <f t="shared" si="13"/>
        <v>3684776.2325371518</v>
      </c>
      <c r="I227" s="9">
        <f>H227*D3/12</f>
        <v>26714.627685894349</v>
      </c>
    </row>
    <row r="228" spans="6:9" ht="18">
      <c r="F228" s="10" t="s">
        <v>17</v>
      </c>
      <c r="G228" s="12"/>
      <c r="H228" s="12">
        <f>H227+SUM(I216:I227)</f>
        <v>3999370.5147678838</v>
      </c>
      <c r="I228" s="13">
        <f>SUM(I216:I227)</f>
        <v>314594.28223073221</v>
      </c>
    </row>
    <row r="229" spans="6:9">
      <c r="F229" s="14"/>
      <c r="G229" s="14"/>
      <c r="H229" s="14"/>
      <c r="I229" s="14"/>
    </row>
    <row r="230" spans="6:9" ht="18">
      <c r="F230" s="30" t="s">
        <v>30</v>
      </c>
      <c r="G230" s="31"/>
      <c r="H230" s="31"/>
      <c r="I230" s="32"/>
    </row>
    <row r="231" spans="6:9" ht="18">
      <c r="F231" s="4" t="s">
        <v>1</v>
      </c>
      <c r="G231" s="5" t="s">
        <v>2</v>
      </c>
      <c r="H231" s="5" t="s">
        <v>3</v>
      </c>
      <c r="I231" s="6" t="s">
        <v>4</v>
      </c>
    </row>
    <row r="232" spans="6:9">
      <c r="F232" s="7" t="s">
        <v>5</v>
      </c>
      <c r="G232" s="8">
        <f>D4</f>
        <v>12500</v>
      </c>
      <c r="H232" s="8">
        <f>H228</f>
        <v>3999370.5147678838</v>
      </c>
      <c r="I232" s="9">
        <f>H232*D3/12</f>
        <v>28995.436232067153</v>
      </c>
    </row>
    <row r="233" spans="6:9">
      <c r="F233" s="7" t="s">
        <v>6</v>
      </c>
      <c r="G233" s="8">
        <f>D4</f>
        <v>12500</v>
      </c>
      <c r="H233" s="8">
        <f>G233+H232</f>
        <v>4011870.5147678838</v>
      </c>
      <c r="I233" s="9">
        <f>H233*D3/12</f>
        <v>29086.061232067153</v>
      </c>
    </row>
    <row r="234" spans="6:9">
      <c r="F234" s="7" t="s">
        <v>7</v>
      </c>
      <c r="G234" s="8">
        <f>D4</f>
        <v>12500</v>
      </c>
      <c r="H234" s="8">
        <f t="shared" ref="H234:H243" si="14">G234+H233</f>
        <v>4024370.5147678838</v>
      </c>
      <c r="I234" s="9">
        <f>H234*D3/12</f>
        <v>29176.686232067153</v>
      </c>
    </row>
    <row r="235" spans="6:9">
      <c r="F235" s="7" t="s">
        <v>8</v>
      </c>
      <c r="G235" s="8">
        <f>D4</f>
        <v>12500</v>
      </c>
      <c r="H235" s="8">
        <f t="shared" si="14"/>
        <v>4036870.5147678838</v>
      </c>
      <c r="I235" s="9">
        <f>H235*D3/12</f>
        <v>29267.311232067153</v>
      </c>
    </row>
    <row r="236" spans="6:9">
      <c r="F236" s="7" t="s">
        <v>9</v>
      </c>
      <c r="G236" s="8">
        <f>D4</f>
        <v>12500</v>
      </c>
      <c r="H236" s="8">
        <f t="shared" si="14"/>
        <v>4049370.5147678838</v>
      </c>
      <c r="I236" s="9">
        <f>H236*D3/12</f>
        <v>29357.936232067153</v>
      </c>
    </row>
    <row r="237" spans="6:9">
      <c r="F237" s="7" t="s">
        <v>10</v>
      </c>
      <c r="G237" s="8">
        <f>D4</f>
        <v>12500</v>
      </c>
      <c r="H237" s="8">
        <f t="shared" si="14"/>
        <v>4061870.5147678838</v>
      </c>
      <c r="I237" s="9">
        <f>H237*D3/12</f>
        <v>29448.561232067153</v>
      </c>
    </row>
    <row r="238" spans="6:9">
      <c r="F238" s="7" t="s">
        <v>11</v>
      </c>
      <c r="G238" s="8">
        <f>D4</f>
        <v>12500</v>
      </c>
      <c r="H238" s="8">
        <f t="shared" si="14"/>
        <v>4074370.5147678838</v>
      </c>
      <c r="I238" s="9">
        <f>H238*D3/12</f>
        <v>29539.186232067153</v>
      </c>
    </row>
    <row r="239" spans="6:9">
      <c r="F239" s="7" t="s">
        <v>12</v>
      </c>
      <c r="G239" s="8">
        <f>D4</f>
        <v>12500</v>
      </c>
      <c r="H239" s="8">
        <f t="shared" si="14"/>
        <v>4086870.5147678838</v>
      </c>
      <c r="I239" s="9">
        <f>H239*D3/12</f>
        <v>29629.811232067153</v>
      </c>
    </row>
    <row r="240" spans="6:9">
      <c r="F240" s="7" t="s">
        <v>13</v>
      </c>
      <c r="G240" s="8">
        <f>D4</f>
        <v>12500</v>
      </c>
      <c r="H240" s="8">
        <f t="shared" si="14"/>
        <v>4099370.5147678838</v>
      </c>
      <c r="I240" s="9">
        <f>H240*D3/12</f>
        <v>29720.436232067153</v>
      </c>
    </row>
    <row r="241" spans="6:9">
      <c r="F241" s="7" t="s">
        <v>14</v>
      </c>
      <c r="G241" s="8">
        <f>D4</f>
        <v>12500</v>
      </c>
      <c r="H241" s="8">
        <f t="shared" si="14"/>
        <v>4111870.5147678838</v>
      </c>
      <c r="I241" s="9">
        <f>H241*D3/12</f>
        <v>29811.061232067153</v>
      </c>
    </row>
    <row r="242" spans="6:9">
      <c r="F242" s="7" t="s">
        <v>15</v>
      </c>
      <c r="G242" s="8">
        <f>D4</f>
        <v>12500</v>
      </c>
      <c r="H242" s="8">
        <f t="shared" si="14"/>
        <v>4124370.5147678838</v>
      </c>
      <c r="I242" s="9">
        <f>H242*D3/12</f>
        <v>29901.686232067153</v>
      </c>
    </row>
    <row r="243" spans="6:9">
      <c r="F243" s="7" t="s">
        <v>16</v>
      </c>
      <c r="G243" s="8">
        <f>D4</f>
        <v>12500</v>
      </c>
      <c r="H243" s="8">
        <f t="shared" si="14"/>
        <v>4136870.5147678838</v>
      </c>
      <c r="I243" s="9">
        <f>H243*D3/12</f>
        <v>29992.311232067153</v>
      </c>
    </row>
    <row r="244" spans="6:9" ht="18">
      <c r="F244" s="10" t="s">
        <v>17</v>
      </c>
      <c r="G244" s="12"/>
      <c r="H244" s="12">
        <f>H243+SUM(I232:I243)</f>
        <v>4490796.9995526895</v>
      </c>
      <c r="I244" s="13">
        <f>SUM(I232:I243)</f>
        <v>353926.48478480591</v>
      </c>
    </row>
    <row r="246" spans="6:9" ht="18">
      <c r="F246" s="30" t="s">
        <v>43</v>
      </c>
      <c r="G246" s="31"/>
      <c r="H246" s="31"/>
      <c r="I246" s="32"/>
    </row>
    <row r="247" spans="6:9" ht="18">
      <c r="F247" s="4" t="s">
        <v>1</v>
      </c>
      <c r="G247" s="5" t="s">
        <v>2</v>
      </c>
      <c r="H247" s="5" t="s">
        <v>3</v>
      </c>
      <c r="I247" s="6" t="s">
        <v>4</v>
      </c>
    </row>
    <row r="248" spans="6:9">
      <c r="F248" s="7" t="s">
        <v>5</v>
      </c>
      <c r="G248" s="8">
        <f>D4</f>
        <v>12500</v>
      </c>
      <c r="H248" s="8">
        <f>H244</f>
        <v>4490796.9995526895</v>
      </c>
      <c r="I248" s="9">
        <f>H248*D3/12</f>
        <v>32558.278246756996</v>
      </c>
    </row>
    <row r="249" spans="6:9">
      <c r="F249" s="7" t="s">
        <v>6</v>
      </c>
      <c r="G249" s="8">
        <f>D4</f>
        <v>12500</v>
      </c>
      <c r="H249" s="8">
        <f>G249+H248</f>
        <v>4503296.9995526895</v>
      </c>
      <c r="I249" s="9">
        <f>H249*D3/12</f>
        <v>32648.903246756996</v>
      </c>
    </row>
    <row r="250" spans="6:9">
      <c r="F250" s="7" t="s">
        <v>7</v>
      </c>
      <c r="G250" s="8">
        <f>D4</f>
        <v>12500</v>
      </c>
      <c r="H250" s="8">
        <f t="shared" ref="H250:H259" si="15">G250+H249</f>
        <v>4515796.9995526895</v>
      </c>
      <c r="I250" s="9">
        <f>H250*D3/12</f>
        <v>32739.528246756996</v>
      </c>
    </row>
    <row r="251" spans="6:9">
      <c r="F251" s="7" t="s">
        <v>8</v>
      </c>
      <c r="G251" s="8">
        <f>D4</f>
        <v>12500</v>
      </c>
      <c r="H251" s="8">
        <f t="shared" si="15"/>
        <v>4528296.9995526895</v>
      </c>
      <c r="I251" s="9">
        <f>H251*D3/12</f>
        <v>32830.153246757</v>
      </c>
    </row>
    <row r="252" spans="6:9">
      <c r="F252" s="7" t="s">
        <v>9</v>
      </c>
      <c r="G252" s="8">
        <f>D4</f>
        <v>12500</v>
      </c>
      <c r="H252" s="8">
        <f t="shared" si="15"/>
        <v>4540796.9995526895</v>
      </c>
      <c r="I252" s="9">
        <f>H252*D3/12</f>
        <v>32920.778246757</v>
      </c>
    </row>
    <row r="253" spans="6:9">
      <c r="F253" s="7" t="s">
        <v>10</v>
      </c>
      <c r="G253" s="8">
        <f>D4</f>
        <v>12500</v>
      </c>
      <c r="H253" s="8">
        <f t="shared" si="15"/>
        <v>4553296.9995526895</v>
      </c>
      <c r="I253" s="9">
        <f>H253*D3/12</f>
        <v>33011.403246757</v>
      </c>
    </row>
    <row r="254" spans="6:9">
      <c r="F254" s="7" t="s">
        <v>11</v>
      </c>
      <c r="G254" s="8">
        <f>D4</f>
        <v>12500</v>
      </c>
      <c r="H254" s="8">
        <f t="shared" si="15"/>
        <v>4565796.9995526895</v>
      </c>
      <c r="I254" s="9">
        <f>H254*D3/12</f>
        <v>33102.028246757</v>
      </c>
    </row>
    <row r="255" spans="6:9">
      <c r="F255" s="7" t="s">
        <v>12</v>
      </c>
      <c r="G255" s="8">
        <f>D4</f>
        <v>12500</v>
      </c>
      <c r="H255" s="8">
        <f t="shared" si="15"/>
        <v>4578296.9995526895</v>
      </c>
      <c r="I255" s="9">
        <f>H255*D3/12</f>
        <v>33192.653246757</v>
      </c>
    </row>
    <row r="256" spans="6:9">
      <c r="F256" s="7" t="s">
        <v>13</v>
      </c>
      <c r="G256" s="8">
        <f>D4</f>
        <v>12500</v>
      </c>
      <c r="H256" s="8">
        <f t="shared" si="15"/>
        <v>4590796.9995526895</v>
      </c>
      <c r="I256" s="9">
        <f>H256*D3/12</f>
        <v>33283.278246757</v>
      </c>
    </row>
    <row r="257" spans="6:9">
      <c r="F257" s="7" t="s">
        <v>14</v>
      </c>
      <c r="G257" s="8">
        <f>D4</f>
        <v>12500</v>
      </c>
      <c r="H257" s="8">
        <f t="shared" si="15"/>
        <v>4603296.9995526895</v>
      </c>
      <c r="I257" s="9">
        <f>H257*D3/12</f>
        <v>33373.903246757</v>
      </c>
    </row>
    <row r="258" spans="6:9">
      <c r="F258" s="7" t="s">
        <v>15</v>
      </c>
      <c r="G258" s="8">
        <f>D4</f>
        <v>12500</v>
      </c>
      <c r="H258" s="8">
        <f t="shared" si="15"/>
        <v>4615796.9995526895</v>
      </c>
      <c r="I258" s="9">
        <f>H258*D3/12</f>
        <v>33464.528246757</v>
      </c>
    </row>
    <row r="259" spans="6:9">
      <c r="F259" s="7" t="s">
        <v>16</v>
      </c>
      <c r="G259" s="8">
        <f>D4</f>
        <v>12500</v>
      </c>
      <c r="H259" s="8">
        <f t="shared" si="15"/>
        <v>4628296.9995526895</v>
      </c>
      <c r="I259" s="9">
        <f>H259*D3/12</f>
        <v>33555.153246757</v>
      </c>
    </row>
    <row r="260" spans="6:9" ht="18">
      <c r="F260" s="10" t="s">
        <v>17</v>
      </c>
      <c r="G260" s="12"/>
      <c r="H260" s="12">
        <f>H259+SUM(I248:I259)</f>
        <v>5024977.5885137739</v>
      </c>
      <c r="I260" s="13">
        <f>SUM(I248:I259)</f>
        <v>396680.58896108397</v>
      </c>
    </row>
    <row r="262" spans="6:9" ht="18">
      <c r="F262" s="30" t="s">
        <v>44</v>
      </c>
      <c r="G262" s="31"/>
      <c r="H262" s="31"/>
      <c r="I262" s="32"/>
    </row>
    <row r="263" spans="6:9" ht="18">
      <c r="F263" s="4" t="s">
        <v>1</v>
      </c>
      <c r="G263" s="5" t="s">
        <v>2</v>
      </c>
      <c r="H263" s="5" t="s">
        <v>3</v>
      </c>
      <c r="I263" s="6" t="s">
        <v>4</v>
      </c>
    </row>
    <row r="264" spans="6:9">
      <c r="F264" s="7" t="s">
        <v>5</v>
      </c>
      <c r="G264" s="8">
        <f>D4</f>
        <v>12500</v>
      </c>
      <c r="H264" s="8">
        <f>H260</f>
        <v>5024977.5885137739</v>
      </c>
      <c r="I264" s="9">
        <f>H264*D3/12</f>
        <v>36431.08751672486</v>
      </c>
    </row>
    <row r="265" spans="6:9">
      <c r="F265" s="7" t="s">
        <v>6</v>
      </c>
      <c r="G265" s="8">
        <f>D4</f>
        <v>12500</v>
      </c>
      <c r="H265" s="8">
        <f>G265+H264</f>
        <v>5037477.5885137739</v>
      </c>
      <c r="I265" s="9">
        <f>H265*D3/12</f>
        <v>36521.71251672486</v>
      </c>
    </row>
    <row r="266" spans="6:9">
      <c r="F266" s="7" t="s">
        <v>7</v>
      </c>
      <c r="G266" s="8">
        <f>D4</f>
        <v>12500</v>
      </c>
      <c r="H266" s="8">
        <f t="shared" ref="H266:H275" si="16">G266+H265</f>
        <v>5049977.5885137739</v>
      </c>
      <c r="I266" s="9">
        <f>H266*D3/12</f>
        <v>36612.33751672486</v>
      </c>
    </row>
    <row r="267" spans="6:9">
      <c r="F267" s="7" t="s">
        <v>8</v>
      </c>
      <c r="G267" s="8">
        <f>D4</f>
        <v>12500</v>
      </c>
      <c r="H267" s="8">
        <f t="shared" si="16"/>
        <v>5062477.5885137739</v>
      </c>
      <c r="I267" s="9">
        <f>H267*D3/12</f>
        <v>36702.96251672486</v>
      </c>
    </row>
    <row r="268" spans="6:9">
      <c r="F268" s="7" t="s">
        <v>9</v>
      </c>
      <c r="G268" s="8">
        <f>D4</f>
        <v>12500</v>
      </c>
      <c r="H268" s="8">
        <f t="shared" si="16"/>
        <v>5074977.5885137739</v>
      </c>
      <c r="I268" s="9">
        <f>H268*D3/12</f>
        <v>36793.58751672486</v>
      </c>
    </row>
    <row r="269" spans="6:9">
      <c r="F269" s="7" t="s">
        <v>10</v>
      </c>
      <c r="G269" s="8">
        <f>D4</f>
        <v>12500</v>
      </c>
      <c r="H269" s="8">
        <f t="shared" si="16"/>
        <v>5087477.5885137739</v>
      </c>
      <c r="I269" s="9">
        <f>H269*D3/12</f>
        <v>36884.21251672486</v>
      </c>
    </row>
    <row r="270" spans="6:9">
      <c r="F270" s="7" t="s">
        <v>11</v>
      </c>
      <c r="G270" s="8">
        <f>D4</f>
        <v>12500</v>
      </c>
      <c r="H270" s="8">
        <f t="shared" si="16"/>
        <v>5099977.5885137739</v>
      </c>
      <c r="I270" s="9">
        <f>H270*D3/12</f>
        <v>36974.83751672486</v>
      </c>
    </row>
    <row r="271" spans="6:9">
      <c r="F271" s="7" t="s">
        <v>12</v>
      </c>
      <c r="G271" s="8">
        <f>D4</f>
        <v>12500</v>
      </c>
      <c r="H271" s="8">
        <f t="shared" si="16"/>
        <v>5112477.5885137739</v>
      </c>
      <c r="I271" s="9">
        <f>H271*D3/12</f>
        <v>37065.46251672486</v>
      </c>
    </row>
    <row r="272" spans="6:9">
      <c r="F272" s="7" t="s">
        <v>13</v>
      </c>
      <c r="G272" s="8">
        <f>D4</f>
        <v>12500</v>
      </c>
      <c r="H272" s="8">
        <f t="shared" si="16"/>
        <v>5124977.5885137739</v>
      </c>
      <c r="I272" s="9">
        <f>H272*D3/12</f>
        <v>37156.08751672486</v>
      </c>
    </row>
    <row r="273" spans="6:9">
      <c r="F273" s="7" t="s">
        <v>14</v>
      </c>
      <c r="G273" s="8">
        <f>D4</f>
        <v>12500</v>
      </c>
      <c r="H273" s="8">
        <f t="shared" si="16"/>
        <v>5137477.5885137739</v>
      </c>
      <c r="I273" s="9">
        <f>H273*D3/12</f>
        <v>37246.71251672486</v>
      </c>
    </row>
    <row r="274" spans="6:9">
      <c r="F274" s="7" t="s">
        <v>15</v>
      </c>
      <c r="G274" s="8">
        <f>D4</f>
        <v>12500</v>
      </c>
      <c r="H274" s="8">
        <f t="shared" si="16"/>
        <v>5149977.5885137739</v>
      </c>
      <c r="I274" s="9">
        <f>H274*D3/12</f>
        <v>37337.33751672486</v>
      </c>
    </row>
    <row r="275" spans="6:9">
      <c r="F275" s="7" t="s">
        <v>16</v>
      </c>
      <c r="G275" s="8">
        <f>D4</f>
        <v>12500</v>
      </c>
      <c r="H275" s="8">
        <f t="shared" si="16"/>
        <v>5162477.5885137739</v>
      </c>
      <c r="I275" s="9">
        <f>H275*D3/12</f>
        <v>37427.96251672486</v>
      </c>
    </row>
    <row r="276" spans="6:9" ht="18">
      <c r="F276" s="10" t="s">
        <v>17</v>
      </c>
      <c r="G276" s="12"/>
      <c r="H276" s="12">
        <f>H275+SUM(I264:I275)</f>
        <v>5605631.8887144718</v>
      </c>
      <c r="I276" s="13">
        <f>SUM(I264:I275)</f>
        <v>443154.3002006982</v>
      </c>
    </row>
    <row r="278" spans="6:9" ht="18">
      <c r="F278" s="30" t="s">
        <v>45</v>
      </c>
      <c r="G278" s="31"/>
      <c r="H278" s="31"/>
      <c r="I278" s="32"/>
    </row>
    <row r="279" spans="6:9" ht="18">
      <c r="F279" s="4" t="s">
        <v>1</v>
      </c>
      <c r="G279" s="5" t="s">
        <v>2</v>
      </c>
      <c r="H279" s="5" t="s">
        <v>3</v>
      </c>
      <c r="I279" s="6" t="s">
        <v>4</v>
      </c>
    </row>
    <row r="280" spans="6:9">
      <c r="F280" s="7" t="s">
        <v>5</v>
      </c>
      <c r="G280" s="8">
        <f>D4</f>
        <v>12500</v>
      </c>
      <c r="H280" s="8">
        <f>H276</f>
        <v>5605631.8887144718</v>
      </c>
      <c r="I280" s="9">
        <f>H280*D3/12</f>
        <v>40640.831193179918</v>
      </c>
    </row>
    <row r="281" spans="6:9">
      <c r="F281" s="7" t="s">
        <v>6</v>
      </c>
      <c r="G281" s="8">
        <f>D4</f>
        <v>12500</v>
      </c>
      <c r="H281" s="8">
        <f>G281+H280</f>
        <v>5618131.8887144718</v>
      </c>
      <c r="I281" s="9">
        <f>H281*D3/12</f>
        <v>40731.456193179918</v>
      </c>
    </row>
    <row r="282" spans="6:9">
      <c r="F282" s="7" t="s">
        <v>7</v>
      </c>
      <c r="G282" s="8">
        <f>D4</f>
        <v>12500</v>
      </c>
      <c r="H282" s="8">
        <f t="shared" ref="H282:H291" si="17">G282+H281</f>
        <v>5630631.8887144718</v>
      </c>
      <c r="I282" s="9">
        <f>H282*D3/12</f>
        <v>40822.081193179918</v>
      </c>
    </row>
    <row r="283" spans="6:9">
      <c r="F283" s="7" t="s">
        <v>8</v>
      </c>
      <c r="G283" s="8">
        <f>D4</f>
        <v>12500</v>
      </c>
      <c r="H283" s="8">
        <f t="shared" si="17"/>
        <v>5643131.8887144718</v>
      </c>
      <c r="I283" s="9">
        <f>H283*D3/12</f>
        <v>40912.706193179918</v>
      </c>
    </row>
    <row r="284" spans="6:9">
      <c r="F284" s="7" t="s">
        <v>9</v>
      </c>
      <c r="G284" s="8">
        <f>D4</f>
        <v>12500</v>
      </c>
      <c r="H284" s="8">
        <f t="shared" si="17"/>
        <v>5655631.8887144718</v>
      </c>
      <c r="I284" s="9">
        <f>H284*D3/12</f>
        <v>41003.331193179918</v>
      </c>
    </row>
    <row r="285" spans="6:9">
      <c r="F285" s="7" t="s">
        <v>10</v>
      </c>
      <c r="G285" s="8">
        <f>D4</f>
        <v>12500</v>
      </c>
      <c r="H285" s="8">
        <f t="shared" si="17"/>
        <v>5668131.8887144718</v>
      </c>
      <c r="I285" s="9">
        <f>H285*D3/12</f>
        <v>41093.956193179918</v>
      </c>
    </row>
    <row r="286" spans="6:9">
      <c r="F286" s="7" t="s">
        <v>11</v>
      </c>
      <c r="G286" s="8">
        <f>D4</f>
        <v>12500</v>
      </c>
      <c r="H286" s="8">
        <f t="shared" si="17"/>
        <v>5680631.8887144718</v>
      </c>
      <c r="I286" s="9">
        <f>H286*D3/12</f>
        <v>41184.581193179918</v>
      </c>
    </row>
    <row r="287" spans="6:9">
      <c r="F287" s="7" t="s">
        <v>12</v>
      </c>
      <c r="G287" s="8">
        <f>D4</f>
        <v>12500</v>
      </c>
      <c r="H287" s="8">
        <f t="shared" si="17"/>
        <v>5693131.8887144718</v>
      </c>
      <c r="I287" s="9">
        <f>H287*D3/12</f>
        <v>41275.206193179918</v>
      </c>
    </row>
    <row r="288" spans="6:9">
      <c r="F288" s="7" t="s">
        <v>13</v>
      </c>
      <c r="G288" s="8">
        <f>D4</f>
        <v>12500</v>
      </c>
      <c r="H288" s="8">
        <f t="shared" si="17"/>
        <v>5705631.8887144718</v>
      </c>
      <c r="I288" s="9">
        <f>H288*D3/12</f>
        <v>41365.831193179918</v>
      </c>
    </row>
    <row r="289" spans="6:9">
      <c r="F289" s="7" t="s">
        <v>14</v>
      </c>
      <c r="G289" s="8">
        <f>D4</f>
        <v>12500</v>
      </c>
      <c r="H289" s="8">
        <f t="shared" si="17"/>
        <v>5718131.8887144718</v>
      </c>
      <c r="I289" s="9">
        <f>H289*D3/12</f>
        <v>41456.456193179918</v>
      </c>
    </row>
    <row r="290" spans="6:9">
      <c r="F290" s="7" t="s">
        <v>15</v>
      </c>
      <c r="G290" s="8">
        <f>D4</f>
        <v>12500</v>
      </c>
      <c r="H290" s="8">
        <f t="shared" si="17"/>
        <v>5730631.8887144718</v>
      </c>
      <c r="I290" s="9">
        <f>H290*D3/12</f>
        <v>41547.081193179918</v>
      </c>
    </row>
    <row r="291" spans="6:9">
      <c r="F291" s="7" t="s">
        <v>16</v>
      </c>
      <c r="G291" s="8">
        <f>D4</f>
        <v>12500</v>
      </c>
      <c r="H291" s="8">
        <f t="shared" si="17"/>
        <v>5743131.8887144718</v>
      </c>
      <c r="I291" s="9">
        <f>H291*D3/12</f>
        <v>41637.706193179918</v>
      </c>
    </row>
    <row r="292" spans="6:9" ht="18">
      <c r="F292" s="10" t="s">
        <v>17</v>
      </c>
      <c r="G292" s="12"/>
      <c r="H292" s="12">
        <f>H291+SUM(I280:I291)</f>
        <v>6236803.1130326306</v>
      </c>
      <c r="I292" s="13">
        <f>SUM(I280:I291)</f>
        <v>493671.2243181591</v>
      </c>
    </row>
    <row r="294" spans="6:9" ht="18">
      <c r="F294" s="30" t="s">
        <v>46</v>
      </c>
      <c r="G294" s="31"/>
      <c r="H294" s="31"/>
      <c r="I294" s="32"/>
    </row>
    <row r="295" spans="6:9" ht="18">
      <c r="F295" s="4" t="s">
        <v>1</v>
      </c>
      <c r="G295" s="5" t="s">
        <v>2</v>
      </c>
      <c r="H295" s="5" t="s">
        <v>3</v>
      </c>
      <c r="I295" s="6" t="s">
        <v>4</v>
      </c>
    </row>
    <row r="296" spans="6:9">
      <c r="F296" s="7" t="s">
        <v>5</v>
      </c>
      <c r="G296" s="8">
        <f>D4</f>
        <v>12500</v>
      </c>
      <c r="H296" s="8">
        <f>H292</f>
        <v>6236803.1130326306</v>
      </c>
      <c r="I296" s="9">
        <f>H296*D3/12</f>
        <v>45216.822569486569</v>
      </c>
    </row>
    <row r="297" spans="6:9">
      <c r="F297" s="7" t="s">
        <v>6</v>
      </c>
      <c r="G297" s="8">
        <f>D4</f>
        <v>12500</v>
      </c>
      <c r="H297" s="8">
        <f>G297+H296</f>
        <v>6249303.1130326306</v>
      </c>
      <c r="I297" s="9">
        <f>H297*D3/12</f>
        <v>45307.447569486569</v>
      </c>
    </row>
    <row r="298" spans="6:9">
      <c r="F298" s="7" t="s">
        <v>7</v>
      </c>
      <c r="G298" s="8">
        <f>D4</f>
        <v>12500</v>
      </c>
      <c r="H298" s="8">
        <f t="shared" ref="H298:H307" si="18">G298+H297</f>
        <v>6261803.1130326306</v>
      </c>
      <c r="I298" s="9">
        <f>H298*D3/12</f>
        <v>45398.072569486569</v>
      </c>
    </row>
    <row r="299" spans="6:9">
      <c r="F299" s="7" t="s">
        <v>8</v>
      </c>
      <c r="G299" s="8">
        <f>D4</f>
        <v>12500</v>
      </c>
      <c r="H299" s="8">
        <f t="shared" si="18"/>
        <v>6274303.1130326306</v>
      </c>
      <c r="I299" s="9">
        <f>H299*D3/12</f>
        <v>45488.697569486569</v>
      </c>
    </row>
    <row r="300" spans="6:9">
      <c r="F300" s="7" t="s">
        <v>9</v>
      </c>
      <c r="G300" s="8">
        <f>D4</f>
        <v>12500</v>
      </c>
      <c r="H300" s="8">
        <f t="shared" si="18"/>
        <v>6286803.1130326306</v>
      </c>
      <c r="I300" s="9">
        <f>H300*D3/12</f>
        <v>45579.322569486569</v>
      </c>
    </row>
    <row r="301" spans="6:9">
      <c r="F301" s="7" t="s">
        <v>10</v>
      </c>
      <c r="G301" s="8">
        <f>D4</f>
        <v>12500</v>
      </c>
      <c r="H301" s="8">
        <f t="shared" si="18"/>
        <v>6299303.1130326306</v>
      </c>
      <c r="I301" s="9">
        <f>H301*D3/12</f>
        <v>45669.947569486569</v>
      </c>
    </row>
    <row r="302" spans="6:9">
      <c r="F302" s="7" t="s">
        <v>11</v>
      </c>
      <c r="G302" s="8">
        <f>D4</f>
        <v>12500</v>
      </c>
      <c r="H302" s="8">
        <f t="shared" si="18"/>
        <v>6311803.1130326306</v>
      </c>
      <c r="I302" s="9">
        <f>H302*D3/12</f>
        <v>45760.572569486569</v>
      </c>
    </row>
    <row r="303" spans="6:9">
      <c r="F303" s="7" t="s">
        <v>12</v>
      </c>
      <c r="G303" s="8">
        <f>D4</f>
        <v>12500</v>
      </c>
      <c r="H303" s="8">
        <f t="shared" si="18"/>
        <v>6324303.1130326306</v>
      </c>
      <c r="I303" s="9">
        <f>H303*D3/12</f>
        <v>45851.197569486569</v>
      </c>
    </row>
    <row r="304" spans="6:9">
      <c r="F304" s="7" t="s">
        <v>13</v>
      </c>
      <c r="G304" s="8">
        <f>D4</f>
        <v>12500</v>
      </c>
      <c r="H304" s="8">
        <f t="shared" si="18"/>
        <v>6336803.1130326306</v>
      </c>
      <c r="I304" s="9">
        <f>H304*D3/12</f>
        <v>45941.822569486569</v>
      </c>
    </row>
    <row r="305" spans="6:9">
      <c r="F305" s="7" t="s">
        <v>14</v>
      </c>
      <c r="G305" s="8">
        <f>D4</f>
        <v>12500</v>
      </c>
      <c r="H305" s="8">
        <f t="shared" si="18"/>
        <v>6349303.1130326306</v>
      </c>
      <c r="I305" s="9">
        <f>H305*D3/12</f>
        <v>46032.447569486569</v>
      </c>
    </row>
    <row r="306" spans="6:9">
      <c r="F306" s="7" t="s">
        <v>15</v>
      </c>
      <c r="G306" s="8">
        <f>D4</f>
        <v>12500</v>
      </c>
      <c r="H306" s="8">
        <f t="shared" si="18"/>
        <v>6361803.1130326306</v>
      </c>
      <c r="I306" s="9">
        <f>H306*D3/12</f>
        <v>46123.072569486569</v>
      </c>
    </row>
    <row r="307" spans="6:9">
      <c r="F307" s="7" t="s">
        <v>16</v>
      </c>
      <c r="G307" s="8">
        <f>D4</f>
        <v>12500</v>
      </c>
      <c r="H307" s="8">
        <f t="shared" si="18"/>
        <v>6374303.1130326306</v>
      </c>
      <c r="I307" s="9">
        <f>H307*D3/12</f>
        <v>46213.697569486569</v>
      </c>
    </row>
    <row r="308" spans="6:9" ht="18">
      <c r="F308" s="10" t="s">
        <v>17</v>
      </c>
      <c r="G308" s="12"/>
      <c r="H308" s="12">
        <f>H307+SUM(I296:I307)</f>
        <v>6922886.2338664699</v>
      </c>
      <c r="I308" s="13">
        <f>SUM(I296:I307)</f>
        <v>548583.12083383882</v>
      </c>
    </row>
    <row r="310" spans="6:9" ht="18">
      <c r="F310" s="30" t="s">
        <v>47</v>
      </c>
      <c r="G310" s="31"/>
      <c r="H310" s="31"/>
      <c r="I310" s="32"/>
    </row>
    <row r="311" spans="6:9" ht="18">
      <c r="F311" s="4" t="s">
        <v>1</v>
      </c>
      <c r="G311" s="5" t="s">
        <v>2</v>
      </c>
      <c r="H311" s="5" t="s">
        <v>3</v>
      </c>
      <c r="I311" s="6" t="s">
        <v>4</v>
      </c>
    </row>
    <row r="312" spans="6:9">
      <c r="F312" s="7" t="s">
        <v>5</v>
      </c>
      <c r="G312" s="8">
        <f>D4</f>
        <v>12500</v>
      </c>
      <c r="H312" s="8">
        <f>H308</f>
        <v>6922886.2338664699</v>
      </c>
      <c r="I312" s="9">
        <f>H312*D3/12</f>
        <v>50190.925195531898</v>
      </c>
    </row>
    <row r="313" spans="6:9">
      <c r="F313" s="7" t="s">
        <v>6</v>
      </c>
      <c r="G313" s="8">
        <f>D4</f>
        <v>12500</v>
      </c>
      <c r="H313" s="8">
        <f>G313+H312</f>
        <v>6935386.2338664699</v>
      </c>
      <c r="I313" s="9">
        <f>H313*D3/12</f>
        <v>50281.550195531898</v>
      </c>
    </row>
    <row r="314" spans="6:9">
      <c r="F314" s="7" t="s">
        <v>7</v>
      </c>
      <c r="G314" s="8">
        <f>D4</f>
        <v>12500</v>
      </c>
      <c r="H314" s="8">
        <f t="shared" ref="H314:H323" si="19">G314+H313</f>
        <v>6947886.2338664699</v>
      </c>
      <c r="I314" s="9">
        <f>H314*D3/12</f>
        <v>50372.175195531898</v>
      </c>
    </row>
    <row r="315" spans="6:9">
      <c r="F315" s="7" t="s">
        <v>8</v>
      </c>
      <c r="G315" s="8">
        <f>D4</f>
        <v>12500</v>
      </c>
      <c r="H315" s="8">
        <f t="shared" si="19"/>
        <v>6960386.2338664699</v>
      </c>
      <c r="I315" s="9">
        <f>H315*D3/12</f>
        <v>50462.800195531898</v>
      </c>
    </row>
    <row r="316" spans="6:9">
      <c r="F316" s="7" t="s">
        <v>9</v>
      </c>
      <c r="G316" s="8">
        <f>D4</f>
        <v>12500</v>
      </c>
      <c r="H316" s="8">
        <f t="shared" si="19"/>
        <v>6972886.2338664699</v>
      </c>
      <c r="I316" s="9">
        <f>H316*D3/12</f>
        <v>50553.425195531898</v>
      </c>
    </row>
    <row r="317" spans="6:9">
      <c r="F317" s="7" t="s">
        <v>10</v>
      </c>
      <c r="G317" s="8">
        <f>D4</f>
        <v>12500</v>
      </c>
      <c r="H317" s="8">
        <f t="shared" si="19"/>
        <v>6985386.2338664699</v>
      </c>
      <c r="I317" s="9">
        <f>H317*D3/12</f>
        <v>50644.050195531898</v>
      </c>
    </row>
    <row r="318" spans="6:9">
      <c r="F318" s="7" t="s">
        <v>11</v>
      </c>
      <c r="G318" s="8">
        <f>D4</f>
        <v>12500</v>
      </c>
      <c r="H318" s="8">
        <f t="shared" si="19"/>
        <v>6997886.2338664699</v>
      </c>
      <c r="I318" s="9">
        <f>H318*D3/12</f>
        <v>50734.675195531898</v>
      </c>
    </row>
    <row r="319" spans="6:9">
      <c r="F319" s="7" t="s">
        <v>12</v>
      </c>
      <c r="G319" s="8">
        <f>D4</f>
        <v>12500</v>
      </c>
      <c r="H319" s="8">
        <f t="shared" si="19"/>
        <v>7010386.2338664699</v>
      </c>
      <c r="I319" s="9">
        <f>H319*D3/12</f>
        <v>50825.300195531898</v>
      </c>
    </row>
    <row r="320" spans="6:9">
      <c r="F320" s="7" t="s">
        <v>13</v>
      </c>
      <c r="G320" s="8">
        <f>D4</f>
        <v>12500</v>
      </c>
      <c r="H320" s="8">
        <f t="shared" si="19"/>
        <v>7022886.2338664699</v>
      </c>
      <c r="I320" s="9">
        <f>H320*D3/12</f>
        <v>50915.925195531898</v>
      </c>
    </row>
    <row r="321" spans="6:9">
      <c r="F321" s="7" t="s">
        <v>14</v>
      </c>
      <c r="G321" s="8">
        <f>D4</f>
        <v>12500</v>
      </c>
      <c r="H321" s="8">
        <f t="shared" si="19"/>
        <v>7035386.2338664699</v>
      </c>
      <c r="I321" s="9">
        <f>H321*D3/12</f>
        <v>51006.550195531898</v>
      </c>
    </row>
    <row r="322" spans="6:9">
      <c r="F322" s="7" t="s">
        <v>15</v>
      </c>
      <c r="G322" s="8">
        <f>D4</f>
        <v>12500</v>
      </c>
      <c r="H322" s="8">
        <f t="shared" si="19"/>
        <v>7047886.2338664699</v>
      </c>
      <c r="I322" s="9">
        <f>H322*D3/12</f>
        <v>51097.175195531898</v>
      </c>
    </row>
    <row r="323" spans="6:9">
      <c r="F323" s="7" t="s">
        <v>16</v>
      </c>
      <c r="G323" s="8">
        <f>D4</f>
        <v>12500</v>
      </c>
      <c r="H323" s="8">
        <f t="shared" si="19"/>
        <v>7060386.2338664699</v>
      </c>
      <c r="I323" s="9">
        <f>H323*D3/12</f>
        <v>51187.800195531898</v>
      </c>
    </row>
    <row r="324" spans="6:9" ht="18">
      <c r="F324" s="10" t="s">
        <v>17</v>
      </c>
      <c r="G324" s="12"/>
      <c r="H324" s="12">
        <f>H323+SUM(I312:I323)</f>
        <v>7668658.586212853</v>
      </c>
      <c r="I324" s="13">
        <f>SUM(I312:I323)</f>
        <v>608272.35234638292</v>
      </c>
    </row>
  </sheetData>
  <mergeCells count="23">
    <mergeCell ref="F246:I246"/>
    <mergeCell ref="F262:I262"/>
    <mergeCell ref="F278:I278"/>
    <mergeCell ref="F294:I294"/>
    <mergeCell ref="F310:I310"/>
    <mergeCell ref="F3:I3"/>
    <mergeCell ref="B2:D2"/>
    <mergeCell ref="K2:L2"/>
    <mergeCell ref="F166:I166"/>
    <mergeCell ref="F182:I182"/>
    <mergeCell ref="F6:I6"/>
    <mergeCell ref="F22:I22"/>
    <mergeCell ref="F38:I38"/>
    <mergeCell ref="F54:I54"/>
    <mergeCell ref="F198:I198"/>
    <mergeCell ref="F214:I214"/>
    <mergeCell ref="F230:I230"/>
    <mergeCell ref="F70:I70"/>
    <mergeCell ref="F86:I86"/>
    <mergeCell ref="F102:I102"/>
    <mergeCell ref="F118:I118"/>
    <mergeCell ref="F134:I134"/>
    <mergeCell ref="F150:I150"/>
  </mergeCells>
  <pageMargins left="0.7" right="0.7" top="0.75" bottom="0.75" header="0.3" footer="0.3"/>
  <pageSetup orientation="portrait" r:id="rId1"/>
  <ignoredErrors>
    <ignoredError sqref="G27 I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324"/>
  <sheetViews>
    <sheetView workbookViewId="0">
      <selection activeCell="O9" sqref="O9"/>
    </sheetView>
  </sheetViews>
  <sheetFormatPr defaultRowHeight="16.5"/>
  <cols>
    <col min="1" max="2" width="9.140625" style="1"/>
    <col min="3" max="3" width="10.7109375" style="1" customWidth="1"/>
    <col min="4" max="4" width="9.28515625" style="1" bestFit="1" customWidth="1"/>
    <col min="5" max="6" width="9.140625" style="1"/>
    <col min="7" max="7" width="11.42578125" style="1" customWidth="1"/>
    <col min="8" max="8" width="13.42578125" style="1" bestFit="1" customWidth="1"/>
    <col min="9" max="9" width="11.85546875" style="1" bestFit="1" customWidth="1"/>
    <col min="10" max="10" width="9.140625" style="1"/>
    <col min="11" max="11" width="17.42578125" style="1" customWidth="1"/>
    <col min="12" max="12" width="11.42578125" style="1" customWidth="1"/>
    <col min="13" max="16384" width="9.140625" style="1"/>
  </cols>
  <sheetData>
    <row r="1" spans="2:12" ht="17.25" thickBot="1"/>
    <row r="2" spans="2:12" ht="18.75" thickBot="1">
      <c r="B2" s="33" t="s">
        <v>32</v>
      </c>
      <c r="C2" s="33"/>
      <c r="D2" s="33"/>
      <c r="E2" s="2"/>
      <c r="K2" s="33" t="s">
        <v>36</v>
      </c>
      <c r="L2" s="33"/>
    </row>
    <row r="3" spans="2:12" ht="18.75" thickBot="1">
      <c r="B3" s="17" t="s">
        <v>34</v>
      </c>
      <c r="C3" s="17"/>
      <c r="D3" s="18">
        <v>8.6999999999999994E-2</v>
      </c>
      <c r="E3" s="3"/>
      <c r="F3" s="22" t="s">
        <v>50</v>
      </c>
      <c r="G3" s="23"/>
      <c r="H3" s="23"/>
      <c r="I3" s="24"/>
      <c r="K3" s="17" t="s">
        <v>35</v>
      </c>
      <c r="L3" s="19">
        <f>H324</f>
        <v>8066000.4913248019</v>
      </c>
    </row>
    <row r="4" spans="2:12" ht="17.25" thickBot="1">
      <c r="B4" s="17" t="s">
        <v>48</v>
      </c>
      <c r="C4" s="17"/>
      <c r="D4" s="17">
        <v>150000</v>
      </c>
    </row>
    <row r="6" spans="2:12" ht="18">
      <c r="F6" s="30" t="s">
        <v>31</v>
      </c>
      <c r="G6" s="31"/>
      <c r="H6" s="31"/>
      <c r="I6" s="32"/>
    </row>
    <row r="7" spans="2:12" ht="18">
      <c r="F7" s="4" t="s">
        <v>1</v>
      </c>
      <c r="G7" s="5" t="s">
        <v>2</v>
      </c>
      <c r="H7" s="5" t="s">
        <v>3</v>
      </c>
      <c r="I7" s="6" t="s">
        <v>4</v>
      </c>
    </row>
    <row r="8" spans="2:12">
      <c r="F8" s="7" t="s">
        <v>5</v>
      </c>
      <c r="G8" s="8">
        <f>D4</f>
        <v>150000</v>
      </c>
      <c r="H8" s="8">
        <f>G8</f>
        <v>150000</v>
      </c>
      <c r="I8" s="9">
        <f>H8*D3/12</f>
        <v>1087.5</v>
      </c>
    </row>
    <row r="9" spans="2:12">
      <c r="F9" s="7" t="s">
        <v>6</v>
      </c>
      <c r="G9" s="8"/>
      <c r="H9" s="8">
        <f>G9+H8</f>
        <v>150000</v>
      </c>
      <c r="I9" s="9">
        <f>H9*D3/12</f>
        <v>1087.5</v>
      </c>
    </row>
    <row r="10" spans="2:12">
      <c r="F10" s="7" t="s">
        <v>7</v>
      </c>
      <c r="G10" s="8"/>
      <c r="H10" s="8">
        <f t="shared" ref="H10:H19" si="0">G10+H9</f>
        <v>150000</v>
      </c>
      <c r="I10" s="9">
        <f>H10*D3/12</f>
        <v>1087.5</v>
      </c>
    </row>
    <row r="11" spans="2:12">
      <c r="F11" s="7" t="s">
        <v>8</v>
      </c>
      <c r="G11" s="8"/>
      <c r="H11" s="8">
        <f t="shared" si="0"/>
        <v>150000</v>
      </c>
      <c r="I11" s="9">
        <f>H11*D3/12</f>
        <v>1087.5</v>
      </c>
    </row>
    <row r="12" spans="2:12">
      <c r="F12" s="7" t="s">
        <v>9</v>
      </c>
      <c r="G12" s="8"/>
      <c r="H12" s="8">
        <f t="shared" si="0"/>
        <v>150000</v>
      </c>
      <c r="I12" s="9">
        <f>H12*D3/12</f>
        <v>1087.5</v>
      </c>
    </row>
    <row r="13" spans="2:12">
      <c r="F13" s="7" t="s">
        <v>10</v>
      </c>
      <c r="G13" s="8"/>
      <c r="H13" s="8">
        <f t="shared" si="0"/>
        <v>150000</v>
      </c>
      <c r="I13" s="9">
        <f>H13*D3/12</f>
        <v>1087.5</v>
      </c>
    </row>
    <row r="14" spans="2:12">
      <c r="F14" s="7" t="s">
        <v>11</v>
      </c>
      <c r="G14" s="8"/>
      <c r="H14" s="8">
        <f t="shared" si="0"/>
        <v>150000</v>
      </c>
      <c r="I14" s="9">
        <f>H14*D3/12</f>
        <v>1087.5</v>
      </c>
    </row>
    <row r="15" spans="2:12">
      <c r="F15" s="7" t="s">
        <v>12</v>
      </c>
      <c r="G15" s="8"/>
      <c r="H15" s="8">
        <f t="shared" si="0"/>
        <v>150000</v>
      </c>
      <c r="I15" s="9">
        <f>H15*D3/12</f>
        <v>1087.5</v>
      </c>
    </row>
    <row r="16" spans="2:12">
      <c r="F16" s="7" t="s">
        <v>13</v>
      </c>
      <c r="G16" s="8"/>
      <c r="H16" s="8">
        <f t="shared" si="0"/>
        <v>150000</v>
      </c>
      <c r="I16" s="9">
        <f>H16*D3/12</f>
        <v>1087.5</v>
      </c>
    </row>
    <row r="17" spans="6:9">
      <c r="F17" s="7" t="s">
        <v>14</v>
      </c>
      <c r="G17" s="8"/>
      <c r="H17" s="8">
        <f t="shared" si="0"/>
        <v>150000</v>
      </c>
      <c r="I17" s="9">
        <f>H17*D3/12</f>
        <v>1087.5</v>
      </c>
    </row>
    <row r="18" spans="6:9">
      <c r="F18" s="7" t="s">
        <v>15</v>
      </c>
      <c r="G18" s="8"/>
      <c r="H18" s="8">
        <f t="shared" si="0"/>
        <v>150000</v>
      </c>
      <c r="I18" s="9">
        <f>H18*D3/12</f>
        <v>1087.5</v>
      </c>
    </row>
    <row r="19" spans="6:9">
      <c r="F19" s="7" t="s">
        <v>16</v>
      </c>
      <c r="G19" s="8"/>
      <c r="H19" s="8">
        <f t="shared" si="0"/>
        <v>150000</v>
      </c>
      <c r="I19" s="9">
        <f>H19*D3/12</f>
        <v>1087.5</v>
      </c>
    </row>
    <row r="20" spans="6:9" ht="18">
      <c r="F20" s="10" t="s">
        <v>17</v>
      </c>
      <c r="G20" s="11"/>
      <c r="H20" s="12">
        <f>H19+SUM(I8:I19)</f>
        <v>163050</v>
      </c>
      <c r="I20" s="13">
        <f>SUM(I8:I19)</f>
        <v>13050</v>
      </c>
    </row>
    <row r="21" spans="6:9">
      <c r="F21" s="14"/>
      <c r="G21" s="14"/>
      <c r="H21" s="14"/>
      <c r="I21" s="14"/>
    </row>
    <row r="22" spans="6:9" ht="18">
      <c r="F22" s="30" t="s">
        <v>18</v>
      </c>
      <c r="G22" s="31"/>
      <c r="H22" s="31"/>
      <c r="I22" s="32"/>
    </row>
    <row r="23" spans="6:9" ht="18">
      <c r="F23" s="4" t="s">
        <v>1</v>
      </c>
      <c r="G23" s="5" t="s">
        <v>2</v>
      </c>
      <c r="H23" s="5" t="s">
        <v>3</v>
      </c>
      <c r="I23" s="6" t="s">
        <v>4</v>
      </c>
    </row>
    <row r="24" spans="6:9">
      <c r="F24" s="7" t="s">
        <v>5</v>
      </c>
      <c r="G24" s="8">
        <f>D4</f>
        <v>150000</v>
      </c>
      <c r="H24" s="8">
        <f>H20+G24</f>
        <v>313050</v>
      </c>
      <c r="I24" s="9">
        <f>H24*D3/12</f>
        <v>2269.6124999999997</v>
      </c>
    </row>
    <row r="25" spans="6:9">
      <c r="F25" s="7" t="s">
        <v>6</v>
      </c>
      <c r="G25" s="8"/>
      <c r="H25" s="8">
        <f>G25+H24</f>
        <v>313050</v>
      </c>
      <c r="I25" s="9">
        <f>H25*D3/12</f>
        <v>2269.6124999999997</v>
      </c>
    </row>
    <row r="26" spans="6:9">
      <c r="F26" s="7" t="s">
        <v>7</v>
      </c>
      <c r="G26" s="8"/>
      <c r="H26" s="8">
        <f>G26+H25</f>
        <v>313050</v>
      </c>
      <c r="I26" s="9">
        <f>H26*D3/12</f>
        <v>2269.6124999999997</v>
      </c>
    </row>
    <row r="27" spans="6:9">
      <c r="F27" s="7" t="s">
        <v>8</v>
      </c>
      <c r="G27" s="8"/>
      <c r="H27" s="8">
        <f t="shared" ref="H27:H35" si="1">G27+H26</f>
        <v>313050</v>
      </c>
      <c r="I27" s="9">
        <f>H27*D3/12</f>
        <v>2269.6124999999997</v>
      </c>
    </row>
    <row r="28" spans="6:9">
      <c r="F28" s="7" t="s">
        <v>9</v>
      </c>
      <c r="G28" s="8"/>
      <c r="H28" s="8">
        <f t="shared" si="1"/>
        <v>313050</v>
      </c>
      <c r="I28" s="9">
        <f>H28*D3/12</f>
        <v>2269.6124999999997</v>
      </c>
    </row>
    <row r="29" spans="6:9">
      <c r="F29" s="7" t="s">
        <v>10</v>
      </c>
      <c r="G29" s="8"/>
      <c r="H29" s="8">
        <f t="shared" si="1"/>
        <v>313050</v>
      </c>
      <c r="I29" s="9">
        <f>H29*D3/12</f>
        <v>2269.6124999999997</v>
      </c>
    </row>
    <row r="30" spans="6:9">
      <c r="F30" s="7" t="s">
        <v>11</v>
      </c>
      <c r="G30" s="8"/>
      <c r="H30" s="8">
        <f t="shared" si="1"/>
        <v>313050</v>
      </c>
      <c r="I30" s="9">
        <f>H30*D3/12</f>
        <v>2269.6124999999997</v>
      </c>
    </row>
    <row r="31" spans="6:9">
      <c r="F31" s="7" t="s">
        <v>12</v>
      </c>
      <c r="G31" s="8"/>
      <c r="H31" s="8">
        <f t="shared" si="1"/>
        <v>313050</v>
      </c>
      <c r="I31" s="9">
        <f>H31*D3/12</f>
        <v>2269.6124999999997</v>
      </c>
    </row>
    <row r="32" spans="6:9">
      <c r="F32" s="7" t="s">
        <v>13</v>
      </c>
      <c r="G32" s="8"/>
      <c r="H32" s="8">
        <f t="shared" si="1"/>
        <v>313050</v>
      </c>
      <c r="I32" s="9">
        <f>H32*D3/12</f>
        <v>2269.6124999999997</v>
      </c>
    </row>
    <row r="33" spans="6:9">
      <c r="F33" s="7" t="s">
        <v>14</v>
      </c>
      <c r="G33" s="8"/>
      <c r="H33" s="8">
        <f t="shared" si="1"/>
        <v>313050</v>
      </c>
      <c r="I33" s="9">
        <f>H33*D3/12</f>
        <v>2269.6124999999997</v>
      </c>
    </row>
    <row r="34" spans="6:9">
      <c r="F34" s="7" t="s">
        <v>15</v>
      </c>
      <c r="G34" s="8"/>
      <c r="H34" s="8">
        <f t="shared" si="1"/>
        <v>313050</v>
      </c>
      <c r="I34" s="9">
        <f>H34*D3/12</f>
        <v>2269.6124999999997</v>
      </c>
    </row>
    <row r="35" spans="6:9">
      <c r="F35" s="7" t="s">
        <v>16</v>
      </c>
      <c r="G35" s="8"/>
      <c r="H35" s="8">
        <f t="shared" si="1"/>
        <v>313050</v>
      </c>
      <c r="I35" s="9">
        <f>H35*D3/12</f>
        <v>2269.6124999999997</v>
      </c>
    </row>
    <row r="36" spans="6:9" ht="18">
      <c r="F36" s="10" t="s">
        <v>17</v>
      </c>
      <c r="G36" s="12"/>
      <c r="H36" s="12">
        <f>H35+SUM(I24:I35)</f>
        <v>340285.35</v>
      </c>
      <c r="I36" s="13">
        <f>SUM(I24:I35)</f>
        <v>27235.349999999995</v>
      </c>
    </row>
    <row r="37" spans="6:9">
      <c r="F37" s="14"/>
      <c r="G37" s="14"/>
      <c r="H37" s="14"/>
      <c r="I37" s="14"/>
    </row>
    <row r="38" spans="6:9" ht="18">
      <c r="F38" s="30" t="s">
        <v>19</v>
      </c>
      <c r="G38" s="31"/>
      <c r="H38" s="31"/>
      <c r="I38" s="32"/>
    </row>
    <row r="39" spans="6:9" ht="18">
      <c r="F39" s="4" t="s">
        <v>1</v>
      </c>
      <c r="G39" s="5" t="s">
        <v>2</v>
      </c>
      <c r="H39" s="5" t="s">
        <v>3</v>
      </c>
      <c r="I39" s="6" t="s">
        <v>4</v>
      </c>
    </row>
    <row r="40" spans="6:9">
      <c r="F40" s="7" t="s">
        <v>5</v>
      </c>
      <c r="G40" s="8">
        <f>D4</f>
        <v>150000</v>
      </c>
      <c r="H40" s="8">
        <f>H36+G40</f>
        <v>490285.35</v>
      </c>
      <c r="I40" s="9">
        <f>H40*D3/12</f>
        <v>3554.5687874999999</v>
      </c>
    </row>
    <row r="41" spans="6:9">
      <c r="F41" s="7" t="s">
        <v>6</v>
      </c>
      <c r="G41" s="8"/>
      <c r="H41" s="8">
        <f>G41+H40</f>
        <v>490285.35</v>
      </c>
      <c r="I41" s="9">
        <f>H41*D3/12</f>
        <v>3554.5687874999999</v>
      </c>
    </row>
    <row r="42" spans="6:9">
      <c r="F42" s="7" t="s">
        <v>7</v>
      </c>
      <c r="G42" s="8"/>
      <c r="H42" s="8">
        <f>G42+H41</f>
        <v>490285.35</v>
      </c>
      <c r="I42" s="9">
        <f>H42*D3/12</f>
        <v>3554.5687874999999</v>
      </c>
    </row>
    <row r="43" spans="6:9">
      <c r="F43" s="7" t="s">
        <v>8</v>
      </c>
      <c r="G43" s="8"/>
      <c r="H43" s="8">
        <f t="shared" ref="H43:H51" si="2">G43+H42</f>
        <v>490285.35</v>
      </c>
      <c r="I43" s="9">
        <f>H43*D3/12</f>
        <v>3554.5687874999999</v>
      </c>
    </row>
    <row r="44" spans="6:9">
      <c r="F44" s="7" t="s">
        <v>9</v>
      </c>
      <c r="G44" s="8"/>
      <c r="H44" s="8">
        <f t="shared" si="2"/>
        <v>490285.35</v>
      </c>
      <c r="I44" s="9">
        <f>H44*D3/12</f>
        <v>3554.5687874999999</v>
      </c>
    </row>
    <row r="45" spans="6:9">
      <c r="F45" s="7" t="s">
        <v>10</v>
      </c>
      <c r="G45" s="8"/>
      <c r="H45" s="8">
        <f t="shared" si="2"/>
        <v>490285.35</v>
      </c>
      <c r="I45" s="9">
        <f>H45*D3/12</f>
        <v>3554.5687874999999</v>
      </c>
    </row>
    <row r="46" spans="6:9">
      <c r="F46" s="7" t="s">
        <v>11</v>
      </c>
      <c r="G46" s="8"/>
      <c r="H46" s="8">
        <f t="shared" si="2"/>
        <v>490285.35</v>
      </c>
      <c r="I46" s="9">
        <f>H46*D3/12</f>
        <v>3554.5687874999999</v>
      </c>
    </row>
    <row r="47" spans="6:9">
      <c r="F47" s="7" t="s">
        <v>12</v>
      </c>
      <c r="G47" s="8"/>
      <c r="H47" s="8">
        <f t="shared" si="2"/>
        <v>490285.35</v>
      </c>
      <c r="I47" s="9">
        <f>H47*D3/12</f>
        <v>3554.5687874999999</v>
      </c>
    </row>
    <row r="48" spans="6:9">
      <c r="F48" s="7" t="s">
        <v>13</v>
      </c>
      <c r="G48" s="8"/>
      <c r="H48" s="8">
        <f t="shared" si="2"/>
        <v>490285.35</v>
      </c>
      <c r="I48" s="9">
        <f>H48*D3/12</f>
        <v>3554.5687874999999</v>
      </c>
    </row>
    <row r="49" spans="6:9">
      <c r="F49" s="7" t="s">
        <v>14</v>
      </c>
      <c r="G49" s="8"/>
      <c r="H49" s="8">
        <f t="shared" si="2"/>
        <v>490285.35</v>
      </c>
      <c r="I49" s="9">
        <f>H49*D3/12</f>
        <v>3554.5687874999999</v>
      </c>
    </row>
    <row r="50" spans="6:9">
      <c r="F50" s="7" t="s">
        <v>15</v>
      </c>
      <c r="G50" s="8"/>
      <c r="H50" s="8">
        <f t="shared" si="2"/>
        <v>490285.35</v>
      </c>
      <c r="I50" s="9">
        <f>H50*D3/12</f>
        <v>3554.5687874999999</v>
      </c>
    </row>
    <row r="51" spans="6:9">
      <c r="F51" s="7" t="s">
        <v>16</v>
      </c>
      <c r="G51" s="8"/>
      <c r="H51" s="8">
        <f t="shared" si="2"/>
        <v>490285.35</v>
      </c>
      <c r="I51" s="9">
        <f>H51*D3/12</f>
        <v>3554.5687874999999</v>
      </c>
    </row>
    <row r="52" spans="6:9" ht="18">
      <c r="F52" s="10" t="s">
        <v>17</v>
      </c>
      <c r="G52" s="12"/>
      <c r="H52" s="12">
        <f>H51+SUM(I40:I51)</f>
        <v>532940.17544999998</v>
      </c>
      <c r="I52" s="13">
        <f>SUM(I40:I51)</f>
        <v>42654.825449999997</v>
      </c>
    </row>
    <row r="53" spans="6:9">
      <c r="F53" s="14"/>
      <c r="G53" s="14"/>
      <c r="H53" s="14"/>
      <c r="I53" s="14"/>
    </row>
    <row r="54" spans="6:9" ht="18">
      <c r="F54" s="30" t="s">
        <v>20</v>
      </c>
      <c r="G54" s="31"/>
      <c r="H54" s="31"/>
      <c r="I54" s="32"/>
    </row>
    <row r="55" spans="6:9" ht="18">
      <c r="F55" s="4" t="s">
        <v>1</v>
      </c>
      <c r="G55" s="5" t="s">
        <v>2</v>
      </c>
      <c r="H55" s="5" t="s">
        <v>3</v>
      </c>
      <c r="I55" s="6" t="s">
        <v>4</v>
      </c>
    </row>
    <row r="56" spans="6:9">
      <c r="F56" s="7" t="s">
        <v>5</v>
      </c>
      <c r="G56" s="8">
        <f>D4</f>
        <v>150000</v>
      </c>
      <c r="H56" s="8">
        <f>H52+G56</f>
        <v>682940.17544999998</v>
      </c>
      <c r="I56" s="9">
        <f>H56*D3/12</f>
        <v>4951.3162720124992</v>
      </c>
    </row>
    <row r="57" spans="6:9">
      <c r="F57" s="7" t="s">
        <v>6</v>
      </c>
      <c r="G57" s="8"/>
      <c r="H57" s="8">
        <f>G57+H56</f>
        <v>682940.17544999998</v>
      </c>
      <c r="I57" s="9">
        <f>H57*D3/12</f>
        <v>4951.3162720124992</v>
      </c>
    </row>
    <row r="58" spans="6:9">
      <c r="F58" s="7" t="s">
        <v>7</v>
      </c>
      <c r="G58" s="8"/>
      <c r="H58" s="8">
        <f>G58+H57</f>
        <v>682940.17544999998</v>
      </c>
      <c r="I58" s="9">
        <f>H58*D3/12</f>
        <v>4951.3162720124992</v>
      </c>
    </row>
    <row r="59" spans="6:9">
      <c r="F59" s="7" t="s">
        <v>8</v>
      </c>
      <c r="G59" s="8"/>
      <c r="H59" s="8">
        <f t="shared" ref="H59:H67" si="3">G59+H58</f>
        <v>682940.17544999998</v>
      </c>
      <c r="I59" s="9">
        <f>H59*D3/12</f>
        <v>4951.3162720124992</v>
      </c>
    </row>
    <row r="60" spans="6:9">
      <c r="F60" s="7" t="s">
        <v>9</v>
      </c>
      <c r="G60" s="8"/>
      <c r="H60" s="8">
        <f t="shared" si="3"/>
        <v>682940.17544999998</v>
      </c>
      <c r="I60" s="9">
        <f>H60*D3/12</f>
        <v>4951.3162720124992</v>
      </c>
    </row>
    <row r="61" spans="6:9">
      <c r="F61" s="7" t="s">
        <v>10</v>
      </c>
      <c r="G61" s="8"/>
      <c r="H61" s="8">
        <f t="shared" si="3"/>
        <v>682940.17544999998</v>
      </c>
      <c r="I61" s="9">
        <f>H61*D3/12</f>
        <v>4951.3162720124992</v>
      </c>
    </row>
    <row r="62" spans="6:9">
      <c r="F62" s="7" t="s">
        <v>11</v>
      </c>
      <c r="G62" s="8"/>
      <c r="H62" s="8">
        <f t="shared" si="3"/>
        <v>682940.17544999998</v>
      </c>
      <c r="I62" s="9">
        <f>H62*D3/12</f>
        <v>4951.3162720124992</v>
      </c>
    </row>
    <row r="63" spans="6:9">
      <c r="F63" s="7" t="s">
        <v>12</v>
      </c>
      <c r="G63" s="8"/>
      <c r="H63" s="8">
        <f t="shared" si="3"/>
        <v>682940.17544999998</v>
      </c>
      <c r="I63" s="9">
        <f>H63*D3/12</f>
        <v>4951.3162720124992</v>
      </c>
    </row>
    <row r="64" spans="6:9">
      <c r="F64" s="7" t="s">
        <v>13</v>
      </c>
      <c r="G64" s="8"/>
      <c r="H64" s="8">
        <f t="shared" si="3"/>
        <v>682940.17544999998</v>
      </c>
      <c r="I64" s="9">
        <f>H64*D3/12</f>
        <v>4951.3162720124992</v>
      </c>
    </row>
    <row r="65" spans="6:9">
      <c r="F65" s="7" t="s">
        <v>14</v>
      </c>
      <c r="G65" s="8"/>
      <c r="H65" s="8">
        <f t="shared" si="3"/>
        <v>682940.17544999998</v>
      </c>
      <c r="I65" s="9">
        <f>H65*D3/12</f>
        <v>4951.3162720124992</v>
      </c>
    </row>
    <row r="66" spans="6:9">
      <c r="F66" s="7" t="s">
        <v>15</v>
      </c>
      <c r="G66" s="8"/>
      <c r="H66" s="8">
        <f t="shared" si="3"/>
        <v>682940.17544999998</v>
      </c>
      <c r="I66" s="9">
        <f>H66*D3/12</f>
        <v>4951.3162720124992</v>
      </c>
    </row>
    <row r="67" spans="6:9">
      <c r="F67" s="7" t="s">
        <v>16</v>
      </c>
      <c r="G67" s="8"/>
      <c r="H67" s="8">
        <f t="shared" si="3"/>
        <v>682940.17544999998</v>
      </c>
      <c r="I67" s="9">
        <f>H67*D3/12</f>
        <v>4951.3162720124992</v>
      </c>
    </row>
    <row r="68" spans="6:9" ht="18">
      <c r="F68" s="10" t="s">
        <v>17</v>
      </c>
      <c r="G68" s="12"/>
      <c r="H68" s="12">
        <f>H67+SUM(I56:I67)</f>
        <v>742355.97071415</v>
      </c>
      <c r="I68" s="13">
        <f>SUM(I56:I67)</f>
        <v>59415.79526414998</v>
      </c>
    </row>
    <row r="69" spans="6:9">
      <c r="F69" s="14"/>
      <c r="G69" s="14"/>
      <c r="H69" s="14"/>
      <c r="I69" s="14"/>
    </row>
    <row r="70" spans="6:9" ht="18">
      <c r="F70" s="30" t="s">
        <v>0</v>
      </c>
      <c r="G70" s="31"/>
      <c r="H70" s="31"/>
      <c r="I70" s="32"/>
    </row>
    <row r="71" spans="6:9" ht="18">
      <c r="F71" s="4" t="s">
        <v>1</v>
      </c>
      <c r="G71" s="5" t="s">
        <v>2</v>
      </c>
      <c r="H71" s="5" t="s">
        <v>3</v>
      </c>
      <c r="I71" s="6" t="s">
        <v>4</v>
      </c>
    </row>
    <row r="72" spans="6:9">
      <c r="F72" s="7" t="s">
        <v>5</v>
      </c>
      <c r="G72" s="8">
        <f>D4</f>
        <v>150000</v>
      </c>
      <c r="H72" s="8">
        <f>H68+G72</f>
        <v>892355.97071415</v>
      </c>
      <c r="I72" s="9">
        <f>H72*D3/12</f>
        <v>6469.5807876775871</v>
      </c>
    </row>
    <row r="73" spans="6:9">
      <c r="F73" s="7" t="s">
        <v>6</v>
      </c>
      <c r="G73" s="8"/>
      <c r="H73" s="8">
        <f>G73+H72</f>
        <v>892355.97071415</v>
      </c>
      <c r="I73" s="9">
        <f>H73*D3/12</f>
        <v>6469.5807876775871</v>
      </c>
    </row>
    <row r="74" spans="6:9">
      <c r="F74" s="7" t="s">
        <v>7</v>
      </c>
      <c r="G74" s="8"/>
      <c r="H74" s="8">
        <f>G74+H73</f>
        <v>892355.97071415</v>
      </c>
      <c r="I74" s="9">
        <f>H74*D3/12</f>
        <v>6469.5807876775871</v>
      </c>
    </row>
    <row r="75" spans="6:9">
      <c r="F75" s="7" t="s">
        <v>8</v>
      </c>
      <c r="G75" s="8"/>
      <c r="H75" s="8">
        <f t="shared" ref="H75:H83" si="4">G75+H74</f>
        <v>892355.97071415</v>
      </c>
      <c r="I75" s="9">
        <f>H75*D3/12</f>
        <v>6469.5807876775871</v>
      </c>
    </row>
    <row r="76" spans="6:9">
      <c r="F76" s="7" t="s">
        <v>9</v>
      </c>
      <c r="G76" s="8"/>
      <c r="H76" s="8">
        <f t="shared" si="4"/>
        <v>892355.97071415</v>
      </c>
      <c r="I76" s="9">
        <f>H76*D3/12</f>
        <v>6469.5807876775871</v>
      </c>
    </row>
    <row r="77" spans="6:9">
      <c r="F77" s="7" t="s">
        <v>10</v>
      </c>
      <c r="G77" s="8"/>
      <c r="H77" s="8">
        <f t="shared" si="4"/>
        <v>892355.97071415</v>
      </c>
      <c r="I77" s="9">
        <f>H77*D3/12</f>
        <v>6469.5807876775871</v>
      </c>
    </row>
    <row r="78" spans="6:9">
      <c r="F78" s="7" t="s">
        <v>11</v>
      </c>
      <c r="G78" s="8"/>
      <c r="H78" s="8">
        <f t="shared" si="4"/>
        <v>892355.97071415</v>
      </c>
      <c r="I78" s="9">
        <f>H78*D3/12</f>
        <v>6469.5807876775871</v>
      </c>
    </row>
    <row r="79" spans="6:9">
      <c r="F79" s="7" t="s">
        <v>12</v>
      </c>
      <c r="G79" s="8"/>
      <c r="H79" s="8">
        <f t="shared" si="4"/>
        <v>892355.97071415</v>
      </c>
      <c r="I79" s="9">
        <f>H79*D3/12</f>
        <v>6469.5807876775871</v>
      </c>
    </row>
    <row r="80" spans="6:9">
      <c r="F80" s="7" t="s">
        <v>13</v>
      </c>
      <c r="G80" s="8"/>
      <c r="H80" s="8">
        <f t="shared" si="4"/>
        <v>892355.97071415</v>
      </c>
      <c r="I80" s="9">
        <f>H80*D3/12</f>
        <v>6469.5807876775871</v>
      </c>
    </row>
    <row r="81" spans="6:9">
      <c r="F81" s="7" t="s">
        <v>14</v>
      </c>
      <c r="G81" s="8"/>
      <c r="H81" s="8">
        <f t="shared" si="4"/>
        <v>892355.97071415</v>
      </c>
      <c r="I81" s="9">
        <f>H81*D3/12</f>
        <v>6469.5807876775871</v>
      </c>
    </row>
    <row r="82" spans="6:9">
      <c r="F82" s="7" t="s">
        <v>15</v>
      </c>
      <c r="G82" s="8"/>
      <c r="H82" s="8">
        <f t="shared" si="4"/>
        <v>892355.97071415</v>
      </c>
      <c r="I82" s="9">
        <f>H82*D3/12</f>
        <v>6469.5807876775871</v>
      </c>
    </row>
    <row r="83" spans="6:9">
      <c r="F83" s="7" t="s">
        <v>16</v>
      </c>
      <c r="G83" s="8"/>
      <c r="H83" s="8">
        <f t="shared" si="4"/>
        <v>892355.97071415</v>
      </c>
      <c r="I83" s="9">
        <f>H83*D3/12</f>
        <v>6469.5807876775871</v>
      </c>
    </row>
    <row r="84" spans="6:9" ht="18">
      <c r="F84" s="10" t="s">
        <v>17</v>
      </c>
      <c r="G84" s="12"/>
      <c r="H84" s="12">
        <f>H83+SUM(I72:I83)</f>
        <v>969990.94016628107</v>
      </c>
      <c r="I84" s="13">
        <f>SUM(I72:I83)</f>
        <v>77634.969452131045</v>
      </c>
    </row>
    <row r="85" spans="6:9">
      <c r="F85" s="14"/>
      <c r="G85" s="14"/>
      <c r="H85" s="14"/>
      <c r="I85" s="14"/>
    </row>
    <row r="86" spans="6:9" ht="18">
      <c r="F86" s="30" t="s">
        <v>21</v>
      </c>
      <c r="G86" s="31"/>
      <c r="H86" s="31"/>
      <c r="I86" s="32"/>
    </row>
    <row r="87" spans="6:9" ht="18">
      <c r="F87" s="4" t="s">
        <v>1</v>
      </c>
      <c r="G87" s="5" t="s">
        <v>2</v>
      </c>
      <c r="H87" s="5" t="s">
        <v>3</v>
      </c>
      <c r="I87" s="6" t="s">
        <v>4</v>
      </c>
    </row>
    <row r="88" spans="6:9">
      <c r="F88" s="7" t="s">
        <v>5</v>
      </c>
      <c r="G88" s="8">
        <f>D4</f>
        <v>150000</v>
      </c>
      <c r="H88" s="8">
        <f>H84+G88</f>
        <v>1119990.9401662811</v>
      </c>
      <c r="I88" s="9">
        <f>H88*D3/12</f>
        <v>8119.9343162055375</v>
      </c>
    </row>
    <row r="89" spans="6:9">
      <c r="F89" s="7" t="s">
        <v>6</v>
      </c>
      <c r="G89" s="8"/>
      <c r="H89" s="8">
        <f>G89+H88</f>
        <v>1119990.9401662811</v>
      </c>
      <c r="I89" s="9">
        <f>H89*D3/12</f>
        <v>8119.9343162055375</v>
      </c>
    </row>
    <row r="90" spans="6:9">
      <c r="F90" s="7" t="s">
        <v>7</v>
      </c>
      <c r="G90" s="8"/>
      <c r="H90" s="8">
        <f>G90+H89</f>
        <v>1119990.9401662811</v>
      </c>
      <c r="I90" s="9">
        <f>H90*D3/12</f>
        <v>8119.9343162055375</v>
      </c>
    </row>
    <row r="91" spans="6:9">
      <c r="F91" s="7" t="s">
        <v>8</v>
      </c>
      <c r="G91" s="8"/>
      <c r="H91" s="8">
        <f t="shared" ref="H91:H99" si="5">G91+H90</f>
        <v>1119990.9401662811</v>
      </c>
      <c r="I91" s="9">
        <f>H91*D3/12</f>
        <v>8119.9343162055375</v>
      </c>
    </row>
    <row r="92" spans="6:9">
      <c r="F92" s="7" t="s">
        <v>9</v>
      </c>
      <c r="G92" s="8"/>
      <c r="H92" s="8">
        <f t="shared" si="5"/>
        <v>1119990.9401662811</v>
      </c>
      <c r="I92" s="9">
        <f>H92*D3/12</f>
        <v>8119.9343162055375</v>
      </c>
    </row>
    <row r="93" spans="6:9">
      <c r="F93" s="7" t="s">
        <v>10</v>
      </c>
      <c r="G93" s="8"/>
      <c r="H93" s="8">
        <f t="shared" si="5"/>
        <v>1119990.9401662811</v>
      </c>
      <c r="I93" s="9">
        <f>H93*D3/12</f>
        <v>8119.9343162055375</v>
      </c>
    </row>
    <row r="94" spans="6:9">
      <c r="F94" s="7" t="s">
        <v>11</v>
      </c>
      <c r="G94" s="8"/>
      <c r="H94" s="8">
        <f t="shared" si="5"/>
        <v>1119990.9401662811</v>
      </c>
      <c r="I94" s="9">
        <f>H94*D3/12</f>
        <v>8119.9343162055375</v>
      </c>
    </row>
    <row r="95" spans="6:9">
      <c r="F95" s="7" t="s">
        <v>12</v>
      </c>
      <c r="G95" s="8"/>
      <c r="H95" s="8">
        <f t="shared" si="5"/>
        <v>1119990.9401662811</v>
      </c>
      <c r="I95" s="9">
        <f>H95*D3/12</f>
        <v>8119.9343162055375</v>
      </c>
    </row>
    <row r="96" spans="6:9">
      <c r="F96" s="7" t="s">
        <v>13</v>
      </c>
      <c r="G96" s="8"/>
      <c r="H96" s="8">
        <f t="shared" si="5"/>
        <v>1119990.9401662811</v>
      </c>
      <c r="I96" s="9">
        <f>H96*D3/12</f>
        <v>8119.9343162055375</v>
      </c>
    </row>
    <row r="97" spans="6:9">
      <c r="F97" s="7" t="s">
        <v>14</v>
      </c>
      <c r="G97" s="8"/>
      <c r="H97" s="8">
        <f t="shared" si="5"/>
        <v>1119990.9401662811</v>
      </c>
      <c r="I97" s="9">
        <f>H97*D3/12</f>
        <v>8119.9343162055375</v>
      </c>
    </row>
    <row r="98" spans="6:9">
      <c r="F98" s="7" t="s">
        <v>15</v>
      </c>
      <c r="G98" s="8"/>
      <c r="H98" s="8">
        <f t="shared" si="5"/>
        <v>1119990.9401662811</v>
      </c>
      <c r="I98" s="9">
        <f>H98*D3/12</f>
        <v>8119.9343162055375</v>
      </c>
    </row>
    <row r="99" spans="6:9">
      <c r="F99" s="7" t="s">
        <v>16</v>
      </c>
      <c r="G99" s="8"/>
      <c r="H99" s="8">
        <f t="shared" si="5"/>
        <v>1119990.9401662811</v>
      </c>
      <c r="I99" s="9">
        <f>H99*D3/12</f>
        <v>8119.9343162055375</v>
      </c>
    </row>
    <row r="100" spans="6:9" ht="18">
      <c r="F100" s="10" t="s">
        <v>17</v>
      </c>
      <c r="G100" s="12"/>
      <c r="H100" s="12">
        <f>H99+SUM(I88:I99)</f>
        <v>1217430.1519607475</v>
      </c>
      <c r="I100" s="13">
        <f>SUM(I88:I99)</f>
        <v>97439.211794466421</v>
      </c>
    </row>
    <row r="101" spans="6:9">
      <c r="F101" s="14"/>
      <c r="G101" s="14"/>
      <c r="H101" s="14"/>
      <c r="I101" s="14"/>
    </row>
    <row r="102" spans="6:9" ht="18">
      <c r="F102" s="30" t="s">
        <v>22</v>
      </c>
      <c r="G102" s="31"/>
      <c r="H102" s="31"/>
      <c r="I102" s="32"/>
    </row>
    <row r="103" spans="6:9" ht="18">
      <c r="F103" s="4" t="s">
        <v>1</v>
      </c>
      <c r="G103" s="5" t="s">
        <v>2</v>
      </c>
      <c r="H103" s="5" t="s">
        <v>3</v>
      </c>
      <c r="I103" s="6" t="s">
        <v>4</v>
      </c>
    </row>
    <row r="104" spans="6:9">
      <c r="F104" s="7" t="s">
        <v>5</v>
      </c>
      <c r="G104" s="8">
        <f>D4</f>
        <v>150000</v>
      </c>
      <c r="H104" s="8">
        <f>H100+G104</f>
        <v>1367430.1519607475</v>
      </c>
      <c r="I104" s="9">
        <f>H104*D3/12</f>
        <v>9913.8686017154196</v>
      </c>
    </row>
    <row r="105" spans="6:9">
      <c r="F105" s="7" t="s">
        <v>6</v>
      </c>
      <c r="G105" s="8"/>
      <c r="H105" s="8">
        <f>G105+H104</f>
        <v>1367430.1519607475</v>
      </c>
      <c r="I105" s="9">
        <f>H105*D3/12</f>
        <v>9913.8686017154196</v>
      </c>
    </row>
    <row r="106" spans="6:9">
      <c r="F106" s="7" t="s">
        <v>7</v>
      </c>
      <c r="G106" s="8"/>
      <c r="H106" s="8">
        <f>G106+H105</f>
        <v>1367430.1519607475</v>
      </c>
      <c r="I106" s="9">
        <f>H106*D3/12</f>
        <v>9913.8686017154196</v>
      </c>
    </row>
    <row r="107" spans="6:9">
      <c r="F107" s="7" t="s">
        <v>8</v>
      </c>
      <c r="G107" s="8"/>
      <c r="H107" s="8">
        <f t="shared" ref="H107:H115" si="6">G107+H106</f>
        <v>1367430.1519607475</v>
      </c>
      <c r="I107" s="9">
        <f>H107*D3/12</f>
        <v>9913.8686017154196</v>
      </c>
    </row>
    <row r="108" spans="6:9">
      <c r="F108" s="7" t="s">
        <v>9</v>
      </c>
      <c r="G108" s="8"/>
      <c r="H108" s="8">
        <f t="shared" si="6"/>
        <v>1367430.1519607475</v>
      </c>
      <c r="I108" s="9">
        <f>H108*D3/12</f>
        <v>9913.8686017154196</v>
      </c>
    </row>
    <row r="109" spans="6:9">
      <c r="F109" s="7" t="s">
        <v>10</v>
      </c>
      <c r="G109" s="8"/>
      <c r="H109" s="8">
        <f t="shared" si="6"/>
        <v>1367430.1519607475</v>
      </c>
      <c r="I109" s="9">
        <f>H109*D3/12</f>
        <v>9913.8686017154196</v>
      </c>
    </row>
    <row r="110" spans="6:9">
      <c r="F110" s="7" t="s">
        <v>11</v>
      </c>
      <c r="G110" s="8"/>
      <c r="H110" s="8">
        <f t="shared" si="6"/>
        <v>1367430.1519607475</v>
      </c>
      <c r="I110" s="9">
        <f>H110*D3/12</f>
        <v>9913.8686017154196</v>
      </c>
    </row>
    <row r="111" spans="6:9">
      <c r="F111" s="7" t="s">
        <v>12</v>
      </c>
      <c r="G111" s="8"/>
      <c r="H111" s="8">
        <f t="shared" si="6"/>
        <v>1367430.1519607475</v>
      </c>
      <c r="I111" s="9">
        <f>H111*D3/12</f>
        <v>9913.8686017154196</v>
      </c>
    </row>
    <row r="112" spans="6:9">
      <c r="F112" s="7" t="s">
        <v>13</v>
      </c>
      <c r="G112" s="8"/>
      <c r="H112" s="8">
        <f t="shared" si="6"/>
        <v>1367430.1519607475</v>
      </c>
      <c r="I112" s="9">
        <f>H112*D3/12</f>
        <v>9913.8686017154196</v>
      </c>
    </row>
    <row r="113" spans="6:9">
      <c r="F113" s="7" t="s">
        <v>14</v>
      </c>
      <c r="G113" s="8"/>
      <c r="H113" s="8">
        <f t="shared" si="6"/>
        <v>1367430.1519607475</v>
      </c>
      <c r="I113" s="9">
        <f>H113*D3/12</f>
        <v>9913.8686017154196</v>
      </c>
    </row>
    <row r="114" spans="6:9">
      <c r="F114" s="7" t="s">
        <v>15</v>
      </c>
      <c r="G114" s="8"/>
      <c r="H114" s="8">
        <f t="shared" si="6"/>
        <v>1367430.1519607475</v>
      </c>
      <c r="I114" s="9">
        <f>H114*D3/12</f>
        <v>9913.8686017154196</v>
      </c>
    </row>
    <row r="115" spans="6:9">
      <c r="F115" s="7" t="s">
        <v>16</v>
      </c>
      <c r="G115" s="8"/>
      <c r="H115" s="8">
        <f t="shared" si="6"/>
        <v>1367430.1519607475</v>
      </c>
      <c r="I115" s="9">
        <f>H115*D3/12</f>
        <v>9913.8686017154196</v>
      </c>
    </row>
    <row r="116" spans="6:9" ht="18">
      <c r="F116" s="10" t="s">
        <v>17</v>
      </c>
      <c r="G116" s="12"/>
      <c r="H116" s="12">
        <f>H115+SUM(I104:I115)</f>
        <v>1486396.5751813326</v>
      </c>
      <c r="I116" s="13">
        <f>SUM(I104:I115)</f>
        <v>118966.42322058506</v>
      </c>
    </row>
    <row r="117" spans="6:9">
      <c r="F117" s="14"/>
      <c r="G117" s="14"/>
      <c r="H117" s="14"/>
      <c r="I117" s="14"/>
    </row>
    <row r="118" spans="6:9" ht="18">
      <c r="F118" s="30" t="s">
        <v>23</v>
      </c>
      <c r="G118" s="31"/>
      <c r="H118" s="31"/>
      <c r="I118" s="32"/>
    </row>
    <row r="119" spans="6:9" ht="18">
      <c r="F119" s="4" t="s">
        <v>1</v>
      </c>
      <c r="G119" s="5" t="s">
        <v>2</v>
      </c>
      <c r="H119" s="5" t="s">
        <v>3</v>
      </c>
      <c r="I119" s="6" t="s">
        <v>4</v>
      </c>
    </row>
    <row r="120" spans="6:9">
      <c r="F120" s="7" t="s">
        <v>5</v>
      </c>
      <c r="G120" s="8">
        <f>D4</f>
        <v>150000</v>
      </c>
      <c r="H120" s="8">
        <f>H116+G120</f>
        <v>1636396.5751813326</v>
      </c>
      <c r="I120" s="9">
        <f>H120*D3/12</f>
        <v>11863.875170064661</v>
      </c>
    </row>
    <row r="121" spans="6:9">
      <c r="F121" s="7" t="s">
        <v>6</v>
      </c>
      <c r="G121" s="8"/>
      <c r="H121" s="8">
        <f>G121+H120</f>
        <v>1636396.5751813326</v>
      </c>
      <c r="I121" s="9">
        <f>H121*D3/12</f>
        <v>11863.875170064661</v>
      </c>
    </row>
    <row r="122" spans="6:9">
      <c r="F122" s="7" t="s">
        <v>7</v>
      </c>
      <c r="G122" s="8"/>
      <c r="H122" s="8">
        <f>G122+H121</f>
        <v>1636396.5751813326</v>
      </c>
      <c r="I122" s="9">
        <f>H122*D3/12</f>
        <v>11863.875170064661</v>
      </c>
    </row>
    <row r="123" spans="6:9">
      <c r="F123" s="7" t="s">
        <v>8</v>
      </c>
      <c r="G123" s="8"/>
      <c r="H123" s="8">
        <f t="shared" ref="H123:H131" si="7">G123+H122</f>
        <v>1636396.5751813326</v>
      </c>
      <c r="I123" s="9">
        <f>H123*D3/12</f>
        <v>11863.875170064661</v>
      </c>
    </row>
    <row r="124" spans="6:9">
      <c r="F124" s="7" t="s">
        <v>9</v>
      </c>
      <c r="G124" s="8"/>
      <c r="H124" s="8">
        <f t="shared" si="7"/>
        <v>1636396.5751813326</v>
      </c>
      <c r="I124" s="9">
        <f>H124*D3/12</f>
        <v>11863.875170064661</v>
      </c>
    </row>
    <row r="125" spans="6:9">
      <c r="F125" s="7" t="s">
        <v>10</v>
      </c>
      <c r="G125" s="8"/>
      <c r="H125" s="8">
        <f t="shared" si="7"/>
        <v>1636396.5751813326</v>
      </c>
      <c r="I125" s="9">
        <f>H125*D3/12</f>
        <v>11863.875170064661</v>
      </c>
    </row>
    <row r="126" spans="6:9">
      <c r="F126" s="7" t="s">
        <v>11</v>
      </c>
      <c r="G126" s="8"/>
      <c r="H126" s="8">
        <f t="shared" si="7"/>
        <v>1636396.5751813326</v>
      </c>
      <c r="I126" s="9">
        <f>H126*D3/12</f>
        <v>11863.875170064661</v>
      </c>
    </row>
    <row r="127" spans="6:9">
      <c r="F127" s="7" t="s">
        <v>12</v>
      </c>
      <c r="G127" s="8"/>
      <c r="H127" s="8">
        <f t="shared" si="7"/>
        <v>1636396.5751813326</v>
      </c>
      <c r="I127" s="9">
        <f>H127*D3/12</f>
        <v>11863.875170064661</v>
      </c>
    </row>
    <row r="128" spans="6:9">
      <c r="F128" s="7" t="s">
        <v>13</v>
      </c>
      <c r="G128" s="8"/>
      <c r="H128" s="8">
        <f t="shared" si="7"/>
        <v>1636396.5751813326</v>
      </c>
      <c r="I128" s="9">
        <f>H128*D3/12</f>
        <v>11863.875170064661</v>
      </c>
    </row>
    <row r="129" spans="6:9">
      <c r="F129" s="7" t="s">
        <v>14</v>
      </c>
      <c r="G129" s="8"/>
      <c r="H129" s="8">
        <f t="shared" si="7"/>
        <v>1636396.5751813326</v>
      </c>
      <c r="I129" s="9">
        <f>H129*D3/12</f>
        <v>11863.875170064661</v>
      </c>
    </row>
    <row r="130" spans="6:9">
      <c r="F130" s="7" t="s">
        <v>15</v>
      </c>
      <c r="G130" s="8"/>
      <c r="H130" s="8">
        <f t="shared" si="7"/>
        <v>1636396.5751813326</v>
      </c>
      <c r="I130" s="9">
        <f>H130*D3/12</f>
        <v>11863.875170064661</v>
      </c>
    </row>
    <row r="131" spans="6:9">
      <c r="F131" s="7" t="s">
        <v>16</v>
      </c>
      <c r="G131" s="8"/>
      <c r="H131" s="8">
        <f t="shared" si="7"/>
        <v>1636396.5751813326</v>
      </c>
      <c r="I131" s="9">
        <f>H131*D3/12</f>
        <v>11863.875170064661</v>
      </c>
    </row>
    <row r="132" spans="6:9" ht="18">
      <c r="F132" s="10" t="s">
        <v>17</v>
      </c>
      <c r="G132" s="12"/>
      <c r="H132" s="12">
        <f>H131+SUM(I120:I131)</f>
        <v>1778763.0772221086</v>
      </c>
      <c r="I132" s="13">
        <f>SUM(I120:I131)</f>
        <v>142366.5020407759</v>
      </c>
    </row>
    <row r="133" spans="6:9">
      <c r="F133" s="14"/>
      <c r="G133" s="14"/>
      <c r="H133" s="14"/>
      <c r="I133" s="14"/>
    </row>
    <row r="134" spans="6:9" ht="18">
      <c r="F134" s="30" t="s">
        <v>24</v>
      </c>
      <c r="G134" s="31"/>
      <c r="H134" s="31"/>
      <c r="I134" s="32"/>
    </row>
    <row r="135" spans="6:9" ht="18">
      <c r="F135" s="4" t="s">
        <v>1</v>
      </c>
      <c r="G135" s="5" t="s">
        <v>2</v>
      </c>
      <c r="H135" s="5" t="s">
        <v>3</v>
      </c>
      <c r="I135" s="6" t="s">
        <v>4</v>
      </c>
    </row>
    <row r="136" spans="6:9">
      <c r="F136" s="7" t="s">
        <v>5</v>
      </c>
      <c r="G136" s="8">
        <f>D4</f>
        <v>150000</v>
      </c>
      <c r="H136" s="8">
        <f>H132+G136</f>
        <v>1928763.0772221086</v>
      </c>
      <c r="I136" s="9">
        <f>H136*D3/12</f>
        <v>13983.532309860288</v>
      </c>
    </row>
    <row r="137" spans="6:9">
      <c r="F137" s="7" t="s">
        <v>6</v>
      </c>
      <c r="G137" s="8"/>
      <c r="H137" s="8">
        <f>G137+H136</f>
        <v>1928763.0772221086</v>
      </c>
      <c r="I137" s="9">
        <f>H137*D3/12</f>
        <v>13983.532309860288</v>
      </c>
    </row>
    <row r="138" spans="6:9">
      <c r="F138" s="7" t="s">
        <v>7</v>
      </c>
      <c r="G138" s="8"/>
      <c r="H138" s="8">
        <f>G138+H137</f>
        <v>1928763.0772221086</v>
      </c>
      <c r="I138" s="9">
        <f>H138*D3/12</f>
        <v>13983.532309860288</v>
      </c>
    </row>
    <row r="139" spans="6:9">
      <c r="F139" s="7" t="s">
        <v>8</v>
      </c>
      <c r="G139" s="8"/>
      <c r="H139" s="8">
        <f t="shared" ref="H139:H147" si="8">G139+H138</f>
        <v>1928763.0772221086</v>
      </c>
      <c r="I139" s="9">
        <f>H139*D3/12</f>
        <v>13983.532309860288</v>
      </c>
    </row>
    <row r="140" spans="6:9">
      <c r="F140" s="7" t="s">
        <v>9</v>
      </c>
      <c r="G140" s="8"/>
      <c r="H140" s="8">
        <f t="shared" si="8"/>
        <v>1928763.0772221086</v>
      </c>
      <c r="I140" s="9">
        <f>H140*D3/12</f>
        <v>13983.532309860288</v>
      </c>
    </row>
    <row r="141" spans="6:9">
      <c r="F141" s="7" t="s">
        <v>10</v>
      </c>
      <c r="G141" s="8"/>
      <c r="H141" s="8">
        <f t="shared" si="8"/>
        <v>1928763.0772221086</v>
      </c>
      <c r="I141" s="9">
        <f>H141*D3/12</f>
        <v>13983.532309860288</v>
      </c>
    </row>
    <row r="142" spans="6:9">
      <c r="F142" s="7" t="s">
        <v>11</v>
      </c>
      <c r="G142" s="8"/>
      <c r="H142" s="8">
        <f t="shared" si="8"/>
        <v>1928763.0772221086</v>
      </c>
      <c r="I142" s="9">
        <f>H142*D3/12</f>
        <v>13983.532309860288</v>
      </c>
    </row>
    <row r="143" spans="6:9">
      <c r="F143" s="7" t="s">
        <v>12</v>
      </c>
      <c r="G143" s="8"/>
      <c r="H143" s="8">
        <f t="shared" si="8"/>
        <v>1928763.0772221086</v>
      </c>
      <c r="I143" s="9">
        <f>H143*D3/12</f>
        <v>13983.532309860288</v>
      </c>
    </row>
    <row r="144" spans="6:9">
      <c r="F144" s="7" t="s">
        <v>13</v>
      </c>
      <c r="G144" s="8"/>
      <c r="H144" s="8">
        <f t="shared" si="8"/>
        <v>1928763.0772221086</v>
      </c>
      <c r="I144" s="9">
        <f>H144*D3/12</f>
        <v>13983.532309860288</v>
      </c>
    </row>
    <row r="145" spans="6:9">
      <c r="F145" s="7" t="s">
        <v>14</v>
      </c>
      <c r="G145" s="8"/>
      <c r="H145" s="8">
        <f t="shared" si="8"/>
        <v>1928763.0772221086</v>
      </c>
      <c r="I145" s="9">
        <f>H145*D3/12</f>
        <v>13983.532309860288</v>
      </c>
    </row>
    <row r="146" spans="6:9">
      <c r="F146" s="7" t="s">
        <v>15</v>
      </c>
      <c r="G146" s="8"/>
      <c r="H146" s="8">
        <f t="shared" si="8"/>
        <v>1928763.0772221086</v>
      </c>
      <c r="I146" s="9">
        <f>H146*D3/12</f>
        <v>13983.532309860288</v>
      </c>
    </row>
    <row r="147" spans="6:9">
      <c r="F147" s="7" t="s">
        <v>16</v>
      </c>
      <c r="G147" s="8"/>
      <c r="H147" s="8">
        <f t="shared" si="8"/>
        <v>1928763.0772221086</v>
      </c>
      <c r="I147" s="9">
        <f>H147*D3/12</f>
        <v>13983.532309860288</v>
      </c>
    </row>
    <row r="148" spans="6:9" ht="18">
      <c r="F148" s="10" t="s">
        <v>17</v>
      </c>
      <c r="G148" s="12"/>
      <c r="H148" s="12">
        <f>H147+SUM(I136:I147)</f>
        <v>2096565.464940432</v>
      </c>
      <c r="I148" s="13">
        <f>SUM(I136:I147)</f>
        <v>167802.38771832341</v>
      </c>
    </row>
    <row r="149" spans="6:9">
      <c r="F149" s="14"/>
      <c r="G149" s="14"/>
      <c r="H149" s="14"/>
      <c r="I149" s="14"/>
    </row>
    <row r="150" spans="6:9" ht="18">
      <c r="F150" s="30" t="s">
        <v>25</v>
      </c>
      <c r="G150" s="31"/>
      <c r="H150" s="31"/>
      <c r="I150" s="32"/>
    </row>
    <row r="151" spans="6:9" ht="18">
      <c r="F151" s="4" t="s">
        <v>1</v>
      </c>
      <c r="G151" s="5" t="s">
        <v>2</v>
      </c>
      <c r="H151" s="5" t="s">
        <v>3</v>
      </c>
      <c r="I151" s="6" t="s">
        <v>4</v>
      </c>
    </row>
    <row r="152" spans="6:9">
      <c r="F152" s="7" t="s">
        <v>5</v>
      </c>
      <c r="G152" s="8">
        <f>D4</f>
        <v>150000</v>
      </c>
      <c r="H152" s="8">
        <f>H148+G152</f>
        <v>2246565.464940432</v>
      </c>
      <c r="I152" s="9">
        <f>H152*D3/12</f>
        <v>16287.599620818131</v>
      </c>
    </row>
    <row r="153" spans="6:9">
      <c r="F153" s="7" t="s">
        <v>6</v>
      </c>
      <c r="G153" s="8"/>
      <c r="H153" s="8">
        <f>G153+H152</f>
        <v>2246565.464940432</v>
      </c>
      <c r="I153" s="9">
        <f>H153*D3/12</f>
        <v>16287.599620818131</v>
      </c>
    </row>
    <row r="154" spans="6:9">
      <c r="F154" s="7" t="s">
        <v>7</v>
      </c>
      <c r="G154" s="8"/>
      <c r="H154" s="8">
        <f>G154+H153</f>
        <v>2246565.464940432</v>
      </c>
      <c r="I154" s="9">
        <f>H154*D3/12</f>
        <v>16287.599620818131</v>
      </c>
    </row>
    <row r="155" spans="6:9">
      <c r="F155" s="7" t="s">
        <v>8</v>
      </c>
      <c r="G155" s="8"/>
      <c r="H155" s="8">
        <f t="shared" ref="H155:H163" si="9">G155+H154</f>
        <v>2246565.464940432</v>
      </c>
      <c r="I155" s="9">
        <f>H155*D3/12</f>
        <v>16287.599620818131</v>
      </c>
    </row>
    <row r="156" spans="6:9">
      <c r="F156" s="7" t="s">
        <v>9</v>
      </c>
      <c r="G156" s="8"/>
      <c r="H156" s="8">
        <f t="shared" si="9"/>
        <v>2246565.464940432</v>
      </c>
      <c r="I156" s="9">
        <f>H156*D3/12</f>
        <v>16287.599620818131</v>
      </c>
    </row>
    <row r="157" spans="6:9">
      <c r="F157" s="7" t="s">
        <v>10</v>
      </c>
      <c r="G157" s="8"/>
      <c r="H157" s="8">
        <f t="shared" si="9"/>
        <v>2246565.464940432</v>
      </c>
      <c r="I157" s="9">
        <f>H157*D3/12</f>
        <v>16287.599620818131</v>
      </c>
    </row>
    <row r="158" spans="6:9">
      <c r="F158" s="7" t="s">
        <v>11</v>
      </c>
      <c r="G158" s="8"/>
      <c r="H158" s="8">
        <f t="shared" si="9"/>
        <v>2246565.464940432</v>
      </c>
      <c r="I158" s="9">
        <f>H158*D3/12</f>
        <v>16287.599620818131</v>
      </c>
    </row>
    <row r="159" spans="6:9">
      <c r="F159" s="7" t="s">
        <v>12</v>
      </c>
      <c r="G159" s="8"/>
      <c r="H159" s="8">
        <f t="shared" si="9"/>
        <v>2246565.464940432</v>
      </c>
      <c r="I159" s="9">
        <f>H159*D3/12</f>
        <v>16287.599620818131</v>
      </c>
    </row>
    <row r="160" spans="6:9">
      <c r="F160" s="7" t="s">
        <v>13</v>
      </c>
      <c r="G160" s="8"/>
      <c r="H160" s="8">
        <f t="shared" si="9"/>
        <v>2246565.464940432</v>
      </c>
      <c r="I160" s="9">
        <f>H160*D3/12</f>
        <v>16287.599620818131</v>
      </c>
    </row>
    <row r="161" spans="6:9">
      <c r="F161" s="7" t="s">
        <v>14</v>
      </c>
      <c r="G161" s="8"/>
      <c r="H161" s="8">
        <f t="shared" si="9"/>
        <v>2246565.464940432</v>
      </c>
      <c r="I161" s="9">
        <f>H161*D3/12</f>
        <v>16287.599620818131</v>
      </c>
    </row>
    <row r="162" spans="6:9">
      <c r="F162" s="7" t="s">
        <v>15</v>
      </c>
      <c r="G162" s="8"/>
      <c r="H162" s="8">
        <f t="shared" si="9"/>
        <v>2246565.464940432</v>
      </c>
      <c r="I162" s="9">
        <f>H162*D3/12</f>
        <v>16287.599620818131</v>
      </c>
    </row>
    <row r="163" spans="6:9">
      <c r="F163" s="7" t="s">
        <v>16</v>
      </c>
      <c r="G163" s="8"/>
      <c r="H163" s="8">
        <f t="shared" si="9"/>
        <v>2246565.464940432</v>
      </c>
      <c r="I163" s="9">
        <f>H163*D3/12</f>
        <v>16287.599620818131</v>
      </c>
    </row>
    <row r="164" spans="6:9" ht="18">
      <c r="F164" s="10" t="s">
        <v>17</v>
      </c>
      <c r="G164" s="12"/>
      <c r="H164" s="12">
        <f>H163+SUM(I152:I163)</f>
        <v>2442016.6603902495</v>
      </c>
      <c r="I164" s="13">
        <f>SUM(I152:I163)</f>
        <v>195451.19544981758</v>
      </c>
    </row>
    <row r="165" spans="6:9">
      <c r="F165" s="14"/>
      <c r="G165" s="14"/>
      <c r="H165" s="14"/>
      <c r="I165" s="14"/>
    </row>
    <row r="166" spans="6:9" ht="18">
      <c r="F166" s="30" t="s">
        <v>26</v>
      </c>
      <c r="G166" s="31"/>
      <c r="H166" s="31"/>
      <c r="I166" s="32"/>
    </row>
    <row r="167" spans="6:9" ht="18">
      <c r="F167" s="4" t="s">
        <v>1</v>
      </c>
      <c r="G167" s="5" t="s">
        <v>2</v>
      </c>
      <c r="H167" s="5" t="s">
        <v>3</v>
      </c>
      <c r="I167" s="6" t="s">
        <v>4</v>
      </c>
    </row>
    <row r="168" spans="6:9">
      <c r="F168" s="7" t="s">
        <v>5</v>
      </c>
      <c r="G168" s="8">
        <f>D4</f>
        <v>150000</v>
      </c>
      <c r="H168" s="8">
        <f>H164+G168</f>
        <v>2592016.6603902495</v>
      </c>
      <c r="I168" s="9">
        <f>H168*D3/12</f>
        <v>18792.120787829306</v>
      </c>
    </row>
    <row r="169" spans="6:9">
      <c r="F169" s="7" t="s">
        <v>6</v>
      </c>
      <c r="G169" s="8"/>
      <c r="H169" s="8">
        <f>G169+H168</f>
        <v>2592016.6603902495</v>
      </c>
      <c r="I169" s="9">
        <f>H169*D3/12</f>
        <v>18792.120787829306</v>
      </c>
    </row>
    <row r="170" spans="6:9">
      <c r="F170" s="7" t="s">
        <v>7</v>
      </c>
      <c r="G170" s="8"/>
      <c r="H170" s="8">
        <f>G170+H169</f>
        <v>2592016.6603902495</v>
      </c>
      <c r="I170" s="9">
        <f>H170*D3/12</f>
        <v>18792.120787829306</v>
      </c>
    </row>
    <row r="171" spans="6:9">
      <c r="F171" s="7" t="s">
        <v>8</v>
      </c>
      <c r="G171" s="8"/>
      <c r="H171" s="8">
        <f t="shared" ref="H171:H179" si="10">G171+H170</f>
        <v>2592016.6603902495</v>
      </c>
      <c r="I171" s="9">
        <f>H171*D3/12</f>
        <v>18792.120787829306</v>
      </c>
    </row>
    <row r="172" spans="6:9">
      <c r="F172" s="7" t="s">
        <v>9</v>
      </c>
      <c r="G172" s="8"/>
      <c r="H172" s="8">
        <f t="shared" si="10"/>
        <v>2592016.6603902495</v>
      </c>
      <c r="I172" s="9">
        <f>H172*D3/12</f>
        <v>18792.120787829306</v>
      </c>
    </row>
    <row r="173" spans="6:9">
      <c r="F173" s="7" t="s">
        <v>10</v>
      </c>
      <c r="G173" s="8"/>
      <c r="H173" s="8">
        <f t="shared" si="10"/>
        <v>2592016.6603902495</v>
      </c>
      <c r="I173" s="9">
        <f>H173*D3/12</f>
        <v>18792.120787829306</v>
      </c>
    </row>
    <row r="174" spans="6:9">
      <c r="F174" s="7" t="s">
        <v>11</v>
      </c>
      <c r="G174" s="8"/>
      <c r="H174" s="8">
        <f t="shared" si="10"/>
        <v>2592016.6603902495</v>
      </c>
      <c r="I174" s="9">
        <f>H174*D3/12</f>
        <v>18792.120787829306</v>
      </c>
    </row>
    <row r="175" spans="6:9">
      <c r="F175" s="7" t="s">
        <v>12</v>
      </c>
      <c r="G175" s="8"/>
      <c r="H175" s="8">
        <f t="shared" si="10"/>
        <v>2592016.6603902495</v>
      </c>
      <c r="I175" s="9">
        <f>H175*D3/12</f>
        <v>18792.120787829306</v>
      </c>
    </row>
    <row r="176" spans="6:9">
      <c r="F176" s="7" t="s">
        <v>13</v>
      </c>
      <c r="G176" s="8"/>
      <c r="H176" s="8">
        <f t="shared" si="10"/>
        <v>2592016.6603902495</v>
      </c>
      <c r="I176" s="9">
        <f>H176*D3/12</f>
        <v>18792.120787829306</v>
      </c>
    </row>
    <row r="177" spans="6:9">
      <c r="F177" s="7" t="s">
        <v>14</v>
      </c>
      <c r="G177" s="8"/>
      <c r="H177" s="8">
        <f t="shared" si="10"/>
        <v>2592016.6603902495</v>
      </c>
      <c r="I177" s="9">
        <f>H177*D3/12</f>
        <v>18792.120787829306</v>
      </c>
    </row>
    <row r="178" spans="6:9">
      <c r="F178" s="7" t="s">
        <v>15</v>
      </c>
      <c r="G178" s="8"/>
      <c r="H178" s="8">
        <f t="shared" si="10"/>
        <v>2592016.6603902495</v>
      </c>
      <c r="I178" s="9">
        <f>H178*D3/12</f>
        <v>18792.120787829306</v>
      </c>
    </row>
    <row r="179" spans="6:9">
      <c r="F179" s="7" t="s">
        <v>16</v>
      </c>
      <c r="G179" s="8"/>
      <c r="H179" s="8">
        <f t="shared" si="10"/>
        <v>2592016.6603902495</v>
      </c>
      <c r="I179" s="9">
        <f>H179*D3/12</f>
        <v>18792.120787829306</v>
      </c>
    </row>
    <row r="180" spans="6:9" ht="18">
      <c r="F180" s="10" t="s">
        <v>17</v>
      </c>
      <c r="G180" s="12"/>
      <c r="H180" s="12">
        <f>H179+SUM(I168:I179)</f>
        <v>2817522.1098442012</v>
      </c>
      <c r="I180" s="13">
        <f>SUM(I168:I179)</f>
        <v>225505.44945395167</v>
      </c>
    </row>
    <row r="181" spans="6:9">
      <c r="F181" s="14"/>
      <c r="G181" s="14"/>
      <c r="H181" s="14"/>
      <c r="I181" s="14"/>
    </row>
    <row r="182" spans="6:9" ht="18">
      <c r="F182" s="30" t="s">
        <v>27</v>
      </c>
      <c r="G182" s="31"/>
      <c r="H182" s="31"/>
      <c r="I182" s="32"/>
    </row>
    <row r="183" spans="6:9" ht="18">
      <c r="F183" s="4" t="s">
        <v>1</v>
      </c>
      <c r="G183" s="5" t="s">
        <v>2</v>
      </c>
      <c r="H183" s="5" t="s">
        <v>3</v>
      </c>
      <c r="I183" s="6" t="s">
        <v>4</v>
      </c>
    </row>
    <row r="184" spans="6:9">
      <c r="F184" s="7" t="s">
        <v>5</v>
      </c>
      <c r="G184" s="8">
        <f>D4</f>
        <v>150000</v>
      </c>
      <c r="H184" s="8">
        <f>H180+G184</f>
        <v>2967522.1098442012</v>
      </c>
      <c r="I184" s="9">
        <f>H184*D3/12</f>
        <v>21514.535296370457</v>
      </c>
    </row>
    <row r="185" spans="6:9">
      <c r="F185" s="7" t="s">
        <v>6</v>
      </c>
      <c r="G185" s="8"/>
      <c r="H185" s="8">
        <f>G185+H184</f>
        <v>2967522.1098442012</v>
      </c>
      <c r="I185" s="9">
        <f>H185*D3/12</f>
        <v>21514.535296370457</v>
      </c>
    </row>
    <row r="186" spans="6:9">
      <c r="F186" s="7" t="s">
        <v>7</v>
      </c>
      <c r="G186" s="8"/>
      <c r="H186" s="8">
        <f>G186+H185</f>
        <v>2967522.1098442012</v>
      </c>
      <c r="I186" s="9">
        <f>H186*D3/12</f>
        <v>21514.535296370457</v>
      </c>
    </row>
    <row r="187" spans="6:9">
      <c r="F187" s="7" t="s">
        <v>8</v>
      </c>
      <c r="G187" s="8"/>
      <c r="H187" s="8">
        <f t="shared" ref="H187:H195" si="11">G187+H186</f>
        <v>2967522.1098442012</v>
      </c>
      <c r="I187" s="9">
        <f>H187*D3/12</f>
        <v>21514.535296370457</v>
      </c>
    </row>
    <row r="188" spans="6:9">
      <c r="F188" s="7" t="s">
        <v>9</v>
      </c>
      <c r="G188" s="8"/>
      <c r="H188" s="8">
        <f t="shared" si="11"/>
        <v>2967522.1098442012</v>
      </c>
      <c r="I188" s="9">
        <f>H188*D3/12</f>
        <v>21514.535296370457</v>
      </c>
    </row>
    <row r="189" spans="6:9">
      <c r="F189" s="7" t="s">
        <v>10</v>
      </c>
      <c r="G189" s="8"/>
      <c r="H189" s="8">
        <f t="shared" si="11"/>
        <v>2967522.1098442012</v>
      </c>
      <c r="I189" s="9">
        <f>H189*D3/12</f>
        <v>21514.535296370457</v>
      </c>
    </row>
    <row r="190" spans="6:9">
      <c r="F190" s="7" t="s">
        <v>11</v>
      </c>
      <c r="G190" s="8"/>
      <c r="H190" s="8">
        <f t="shared" si="11"/>
        <v>2967522.1098442012</v>
      </c>
      <c r="I190" s="9">
        <f>H190*D3/12</f>
        <v>21514.535296370457</v>
      </c>
    </row>
    <row r="191" spans="6:9">
      <c r="F191" s="7" t="s">
        <v>12</v>
      </c>
      <c r="G191" s="8"/>
      <c r="H191" s="8">
        <f t="shared" si="11"/>
        <v>2967522.1098442012</v>
      </c>
      <c r="I191" s="9">
        <f>H191*D3/12</f>
        <v>21514.535296370457</v>
      </c>
    </row>
    <row r="192" spans="6:9">
      <c r="F192" s="7" t="s">
        <v>13</v>
      </c>
      <c r="G192" s="8"/>
      <c r="H192" s="8">
        <f t="shared" si="11"/>
        <v>2967522.1098442012</v>
      </c>
      <c r="I192" s="9">
        <f>H192*D3/12</f>
        <v>21514.535296370457</v>
      </c>
    </row>
    <row r="193" spans="6:9">
      <c r="F193" s="7" t="s">
        <v>14</v>
      </c>
      <c r="G193" s="8"/>
      <c r="H193" s="8">
        <f t="shared" si="11"/>
        <v>2967522.1098442012</v>
      </c>
      <c r="I193" s="9">
        <f>H193*D3/12</f>
        <v>21514.535296370457</v>
      </c>
    </row>
    <row r="194" spans="6:9">
      <c r="F194" s="7" t="s">
        <v>15</v>
      </c>
      <c r="G194" s="8"/>
      <c r="H194" s="8">
        <f t="shared" si="11"/>
        <v>2967522.1098442012</v>
      </c>
      <c r="I194" s="9">
        <f>H194*D3/12</f>
        <v>21514.535296370457</v>
      </c>
    </row>
    <row r="195" spans="6:9">
      <c r="F195" s="7" t="s">
        <v>16</v>
      </c>
      <c r="G195" s="8"/>
      <c r="H195" s="8">
        <f t="shared" si="11"/>
        <v>2967522.1098442012</v>
      </c>
      <c r="I195" s="9">
        <f>H195*D3/12</f>
        <v>21514.535296370457</v>
      </c>
    </row>
    <row r="196" spans="6:9" ht="18">
      <c r="F196" s="10" t="s">
        <v>17</v>
      </c>
      <c r="G196" s="12"/>
      <c r="H196" s="12">
        <f>H195+SUM(I184:I195)</f>
        <v>3225696.5334006469</v>
      </c>
      <c r="I196" s="13">
        <f>SUM(I184:I195)</f>
        <v>258174.42355644543</v>
      </c>
    </row>
    <row r="197" spans="6:9">
      <c r="F197" s="14"/>
      <c r="G197" s="14"/>
      <c r="H197" s="14"/>
      <c r="I197" s="14"/>
    </row>
    <row r="198" spans="6:9" ht="18">
      <c r="F198" s="30" t="s">
        <v>28</v>
      </c>
      <c r="G198" s="31"/>
      <c r="H198" s="31"/>
      <c r="I198" s="32"/>
    </row>
    <row r="199" spans="6:9" ht="18">
      <c r="F199" s="4" t="s">
        <v>1</v>
      </c>
      <c r="G199" s="5" t="s">
        <v>2</v>
      </c>
      <c r="H199" s="5" t="s">
        <v>3</v>
      </c>
      <c r="I199" s="6" t="s">
        <v>4</v>
      </c>
    </row>
    <row r="200" spans="6:9">
      <c r="F200" s="7" t="s">
        <v>5</v>
      </c>
      <c r="G200" s="8">
        <f>D4</f>
        <v>150000</v>
      </c>
      <c r="H200" s="8">
        <f>H196+G200</f>
        <v>3375696.5334006469</v>
      </c>
      <c r="I200" s="9">
        <f>H200*D3/12</f>
        <v>24473.799867154685</v>
      </c>
    </row>
    <row r="201" spans="6:9">
      <c r="F201" s="7" t="s">
        <v>6</v>
      </c>
      <c r="G201" s="8"/>
      <c r="H201" s="8">
        <f>G201+H200</f>
        <v>3375696.5334006469</v>
      </c>
      <c r="I201" s="9">
        <f>H201*D3/12</f>
        <v>24473.799867154685</v>
      </c>
    </row>
    <row r="202" spans="6:9">
      <c r="F202" s="7" t="s">
        <v>7</v>
      </c>
      <c r="G202" s="8"/>
      <c r="H202" s="8">
        <f>G202+H201</f>
        <v>3375696.5334006469</v>
      </c>
      <c r="I202" s="9">
        <f>H202*D3/12</f>
        <v>24473.799867154685</v>
      </c>
    </row>
    <row r="203" spans="6:9">
      <c r="F203" s="7" t="s">
        <v>8</v>
      </c>
      <c r="G203" s="8"/>
      <c r="H203" s="8">
        <f t="shared" ref="H203:H211" si="12">G203+H202</f>
        <v>3375696.5334006469</v>
      </c>
      <c r="I203" s="9">
        <f>H203*D3/12</f>
        <v>24473.799867154685</v>
      </c>
    </row>
    <row r="204" spans="6:9">
      <c r="F204" s="7" t="s">
        <v>9</v>
      </c>
      <c r="G204" s="8"/>
      <c r="H204" s="8">
        <f t="shared" si="12"/>
        <v>3375696.5334006469</v>
      </c>
      <c r="I204" s="9">
        <f>H204*D3/12</f>
        <v>24473.799867154685</v>
      </c>
    </row>
    <row r="205" spans="6:9">
      <c r="F205" s="7" t="s">
        <v>10</v>
      </c>
      <c r="G205" s="8"/>
      <c r="H205" s="8">
        <f t="shared" si="12"/>
        <v>3375696.5334006469</v>
      </c>
      <c r="I205" s="9">
        <f>H205*D3/12</f>
        <v>24473.799867154685</v>
      </c>
    </row>
    <row r="206" spans="6:9">
      <c r="F206" s="7" t="s">
        <v>11</v>
      </c>
      <c r="G206" s="8"/>
      <c r="H206" s="8">
        <f t="shared" si="12"/>
        <v>3375696.5334006469</v>
      </c>
      <c r="I206" s="9">
        <f>H206*D3/12</f>
        <v>24473.799867154685</v>
      </c>
    </row>
    <row r="207" spans="6:9">
      <c r="F207" s="7" t="s">
        <v>12</v>
      </c>
      <c r="G207" s="8"/>
      <c r="H207" s="8">
        <f t="shared" si="12"/>
        <v>3375696.5334006469</v>
      </c>
      <c r="I207" s="9">
        <f>H207*D3/12</f>
        <v>24473.799867154685</v>
      </c>
    </row>
    <row r="208" spans="6:9">
      <c r="F208" s="7" t="s">
        <v>13</v>
      </c>
      <c r="G208" s="8"/>
      <c r="H208" s="8">
        <f t="shared" si="12"/>
        <v>3375696.5334006469</v>
      </c>
      <c r="I208" s="9">
        <f>H208*D3/12</f>
        <v>24473.799867154685</v>
      </c>
    </row>
    <row r="209" spans="6:9">
      <c r="F209" s="7" t="s">
        <v>14</v>
      </c>
      <c r="G209" s="8"/>
      <c r="H209" s="8">
        <f t="shared" si="12"/>
        <v>3375696.5334006469</v>
      </c>
      <c r="I209" s="9">
        <f>H209*D3/12</f>
        <v>24473.799867154685</v>
      </c>
    </row>
    <row r="210" spans="6:9">
      <c r="F210" s="7" t="s">
        <v>15</v>
      </c>
      <c r="G210" s="8"/>
      <c r="H210" s="8">
        <f t="shared" si="12"/>
        <v>3375696.5334006469</v>
      </c>
      <c r="I210" s="9">
        <f>H210*D3/12</f>
        <v>24473.799867154685</v>
      </c>
    </row>
    <row r="211" spans="6:9">
      <c r="F211" s="7" t="s">
        <v>16</v>
      </c>
      <c r="G211" s="8"/>
      <c r="H211" s="8">
        <f t="shared" si="12"/>
        <v>3375696.5334006469</v>
      </c>
      <c r="I211" s="9">
        <f>H211*D3/12</f>
        <v>24473.799867154685</v>
      </c>
    </row>
    <row r="212" spans="6:9" ht="18">
      <c r="F212" s="10" t="s">
        <v>17</v>
      </c>
      <c r="G212" s="12"/>
      <c r="H212" s="12">
        <f>H211+SUM(I200:I211)</f>
        <v>3669382.1318065031</v>
      </c>
      <c r="I212" s="13">
        <f>SUM(I200:I211)</f>
        <v>293685.59840585623</v>
      </c>
    </row>
    <row r="213" spans="6:9">
      <c r="F213" s="14"/>
      <c r="G213" s="14"/>
      <c r="H213" s="14"/>
      <c r="I213" s="14"/>
    </row>
    <row r="214" spans="6:9" ht="18">
      <c r="F214" s="30" t="s">
        <v>29</v>
      </c>
      <c r="G214" s="31"/>
      <c r="H214" s="31"/>
      <c r="I214" s="32"/>
    </row>
    <row r="215" spans="6:9" ht="18">
      <c r="F215" s="4" t="s">
        <v>1</v>
      </c>
      <c r="G215" s="5" t="s">
        <v>2</v>
      </c>
      <c r="H215" s="5" t="s">
        <v>3</v>
      </c>
      <c r="I215" s="6" t="s">
        <v>4</v>
      </c>
    </row>
    <row r="216" spans="6:9">
      <c r="F216" s="7" t="s">
        <v>5</v>
      </c>
      <c r="G216" s="8">
        <f>D4</f>
        <v>150000</v>
      </c>
      <c r="H216" s="8">
        <f>H212+G216</f>
        <v>3819382.1318065031</v>
      </c>
      <c r="I216" s="9">
        <f>H216*D3/12</f>
        <v>27690.520455597143</v>
      </c>
    </row>
    <row r="217" spans="6:9">
      <c r="F217" s="7" t="s">
        <v>6</v>
      </c>
      <c r="G217" s="8"/>
      <c r="H217" s="8">
        <f>G217+H216</f>
        <v>3819382.1318065031</v>
      </c>
      <c r="I217" s="9">
        <f>H217*D3/12</f>
        <v>27690.520455597143</v>
      </c>
    </row>
    <row r="218" spans="6:9">
      <c r="F218" s="7" t="s">
        <v>7</v>
      </c>
      <c r="G218" s="8"/>
      <c r="H218" s="8">
        <f>G218+H217</f>
        <v>3819382.1318065031</v>
      </c>
      <c r="I218" s="9">
        <f>H218*D3/12</f>
        <v>27690.520455597143</v>
      </c>
    </row>
    <row r="219" spans="6:9">
      <c r="F219" s="7" t="s">
        <v>8</v>
      </c>
      <c r="G219" s="8"/>
      <c r="H219" s="8">
        <f t="shared" ref="H219:H227" si="13">G219+H218</f>
        <v>3819382.1318065031</v>
      </c>
      <c r="I219" s="9">
        <f>H219*D3/12</f>
        <v>27690.520455597143</v>
      </c>
    </row>
    <row r="220" spans="6:9">
      <c r="F220" s="7" t="s">
        <v>9</v>
      </c>
      <c r="G220" s="8"/>
      <c r="H220" s="8">
        <f t="shared" si="13"/>
        <v>3819382.1318065031</v>
      </c>
      <c r="I220" s="9">
        <f>H220*D3/12</f>
        <v>27690.520455597143</v>
      </c>
    </row>
    <row r="221" spans="6:9">
      <c r="F221" s="7" t="s">
        <v>10</v>
      </c>
      <c r="G221" s="8"/>
      <c r="H221" s="8">
        <f t="shared" si="13"/>
        <v>3819382.1318065031</v>
      </c>
      <c r="I221" s="9">
        <f>H221*D3/12</f>
        <v>27690.520455597143</v>
      </c>
    </row>
    <row r="222" spans="6:9">
      <c r="F222" s="7" t="s">
        <v>11</v>
      </c>
      <c r="G222" s="8"/>
      <c r="H222" s="8">
        <f t="shared" si="13"/>
        <v>3819382.1318065031</v>
      </c>
      <c r="I222" s="9">
        <f>H222*D3/12</f>
        <v>27690.520455597143</v>
      </c>
    </row>
    <row r="223" spans="6:9">
      <c r="F223" s="7" t="s">
        <v>12</v>
      </c>
      <c r="G223" s="8"/>
      <c r="H223" s="8">
        <f t="shared" si="13"/>
        <v>3819382.1318065031</v>
      </c>
      <c r="I223" s="9">
        <f>H223*D3/12</f>
        <v>27690.520455597143</v>
      </c>
    </row>
    <row r="224" spans="6:9">
      <c r="F224" s="7" t="s">
        <v>13</v>
      </c>
      <c r="G224" s="8"/>
      <c r="H224" s="8">
        <f t="shared" si="13"/>
        <v>3819382.1318065031</v>
      </c>
      <c r="I224" s="9">
        <f>H224*D3/12</f>
        <v>27690.520455597143</v>
      </c>
    </row>
    <row r="225" spans="6:9">
      <c r="F225" s="7" t="s">
        <v>14</v>
      </c>
      <c r="G225" s="8"/>
      <c r="H225" s="8">
        <f t="shared" si="13"/>
        <v>3819382.1318065031</v>
      </c>
      <c r="I225" s="9">
        <f>H225*D3/12</f>
        <v>27690.520455597143</v>
      </c>
    </row>
    <row r="226" spans="6:9">
      <c r="F226" s="7" t="s">
        <v>15</v>
      </c>
      <c r="G226" s="8"/>
      <c r="H226" s="8">
        <f t="shared" si="13"/>
        <v>3819382.1318065031</v>
      </c>
      <c r="I226" s="9">
        <f>H226*D3/12</f>
        <v>27690.520455597143</v>
      </c>
    </row>
    <row r="227" spans="6:9">
      <c r="F227" s="7" t="s">
        <v>16</v>
      </c>
      <c r="G227" s="8"/>
      <c r="H227" s="8">
        <f t="shared" si="13"/>
        <v>3819382.1318065031</v>
      </c>
      <c r="I227" s="9">
        <f>H227*D3/12</f>
        <v>27690.520455597143</v>
      </c>
    </row>
    <row r="228" spans="6:9" ht="18">
      <c r="F228" s="10" t="s">
        <v>17</v>
      </c>
      <c r="G228" s="12"/>
      <c r="H228" s="12">
        <f>H227+SUM(I216:I227)</f>
        <v>4151668.3772736685</v>
      </c>
      <c r="I228" s="13">
        <f>SUM(I216:I227)</f>
        <v>332286.24546716572</v>
      </c>
    </row>
    <row r="229" spans="6:9">
      <c r="F229" s="14"/>
      <c r="G229" s="14"/>
      <c r="H229" s="14"/>
      <c r="I229" s="14"/>
    </row>
    <row r="230" spans="6:9" ht="18">
      <c r="F230" s="30" t="s">
        <v>30</v>
      </c>
      <c r="G230" s="31"/>
      <c r="H230" s="31"/>
      <c r="I230" s="32"/>
    </row>
    <row r="231" spans="6:9" ht="18">
      <c r="F231" s="4" t="s">
        <v>1</v>
      </c>
      <c r="G231" s="5" t="s">
        <v>2</v>
      </c>
      <c r="H231" s="5" t="s">
        <v>3</v>
      </c>
      <c r="I231" s="6" t="s">
        <v>4</v>
      </c>
    </row>
    <row r="232" spans="6:9">
      <c r="F232" s="7" t="s">
        <v>5</v>
      </c>
      <c r="G232" s="8">
        <f>D4</f>
        <v>150000</v>
      </c>
      <c r="H232" s="8">
        <f>H228+G232</f>
        <v>4301668.3772736685</v>
      </c>
      <c r="I232" s="9">
        <f>H232*D3/12</f>
        <v>31187.095735234096</v>
      </c>
    </row>
    <row r="233" spans="6:9">
      <c r="F233" s="7" t="s">
        <v>6</v>
      </c>
      <c r="G233" s="8">
        <v>0</v>
      </c>
      <c r="H233" s="8">
        <f>G233+H232</f>
        <v>4301668.3772736685</v>
      </c>
      <c r="I233" s="9">
        <f>H233*D3/12</f>
        <v>31187.095735234096</v>
      </c>
    </row>
    <row r="234" spans="6:9">
      <c r="F234" s="7" t="s">
        <v>7</v>
      </c>
      <c r="G234" s="8">
        <v>0</v>
      </c>
      <c r="H234" s="8">
        <f t="shared" ref="H234:H243" si="14">G234+H233</f>
        <v>4301668.3772736685</v>
      </c>
      <c r="I234" s="9">
        <f>H234*D3/12</f>
        <v>31187.095735234096</v>
      </c>
    </row>
    <row r="235" spans="6:9">
      <c r="F235" s="7" t="s">
        <v>8</v>
      </c>
      <c r="G235" s="8">
        <v>0</v>
      </c>
      <c r="H235" s="8">
        <f t="shared" si="14"/>
        <v>4301668.3772736685</v>
      </c>
      <c r="I235" s="9">
        <f>H235*D3/12</f>
        <v>31187.095735234096</v>
      </c>
    </row>
    <row r="236" spans="6:9">
      <c r="F236" s="7" t="s">
        <v>9</v>
      </c>
      <c r="G236" s="8">
        <v>0</v>
      </c>
      <c r="H236" s="8">
        <f t="shared" si="14"/>
        <v>4301668.3772736685</v>
      </c>
      <c r="I236" s="9">
        <f>H236*D3/12</f>
        <v>31187.095735234096</v>
      </c>
    </row>
    <row r="237" spans="6:9">
      <c r="F237" s="7" t="s">
        <v>10</v>
      </c>
      <c r="G237" s="8">
        <v>0</v>
      </c>
      <c r="H237" s="8">
        <f t="shared" si="14"/>
        <v>4301668.3772736685</v>
      </c>
      <c r="I237" s="9">
        <f>H237*D3/12</f>
        <v>31187.095735234096</v>
      </c>
    </row>
    <row r="238" spans="6:9">
      <c r="F238" s="7" t="s">
        <v>11</v>
      </c>
      <c r="G238" s="8">
        <v>0</v>
      </c>
      <c r="H238" s="8">
        <f t="shared" si="14"/>
        <v>4301668.3772736685</v>
      </c>
      <c r="I238" s="9">
        <f>H238*D3/12</f>
        <v>31187.095735234096</v>
      </c>
    </row>
    <row r="239" spans="6:9">
      <c r="F239" s="7" t="s">
        <v>12</v>
      </c>
      <c r="G239" s="8">
        <v>0</v>
      </c>
      <c r="H239" s="8">
        <f t="shared" si="14"/>
        <v>4301668.3772736685</v>
      </c>
      <c r="I239" s="9">
        <f>H239*D3/12</f>
        <v>31187.095735234096</v>
      </c>
    </row>
    <row r="240" spans="6:9">
      <c r="F240" s="7" t="s">
        <v>13</v>
      </c>
      <c r="G240" s="8">
        <v>0</v>
      </c>
      <c r="H240" s="8">
        <f t="shared" si="14"/>
        <v>4301668.3772736685</v>
      </c>
      <c r="I240" s="9">
        <f>H240*D3/12</f>
        <v>31187.095735234096</v>
      </c>
    </row>
    <row r="241" spans="6:9">
      <c r="F241" s="7" t="s">
        <v>14</v>
      </c>
      <c r="G241" s="8">
        <v>0</v>
      </c>
      <c r="H241" s="8">
        <f t="shared" si="14"/>
        <v>4301668.3772736685</v>
      </c>
      <c r="I241" s="9">
        <f>H241*D3/12</f>
        <v>31187.095735234096</v>
      </c>
    </row>
    <row r="242" spans="6:9">
      <c r="F242" s="7" t="s">
        <v>15</v>
      </c>
      <c r="G242" s="8">
        <v>0</v>
      </c>
      <c r="H242" s="8">
        <f t="shared" si="14"/>
        <v>4301668.3772736685</v>
      </c>
      <c r="I242" s="9">
        <f>H242*D3/12</f>
        <v>31187.095735234096</v>
      </c>
    </row>
    <row r="243" spans="6:9">
      <c r="F243" s="7" t="s">
        <v>16</v>
      </c>
      <c r="G243" s="8">
        <v>0</v>
      </c>
      <c r="H243" s="8">
        <f t="shared" si="14"/>
        <v>4301668.3772736685</v>
      </c>
      <c r="I243" s="9">
        <f>H243*D3/12</f>
        <v>31187.095735234096</v>
      </c>
    </row>
    <row r="244" spans="6:9" ht="18">
      <c r="F244" s="10" t="s">
        <v>17</v>
      </c>
      <c r="G244" s="12"/>
      <c r="H244" s="12">
        <f>H243+SUM(I232:I243)</f>
        <v>4675913.5260964781</v>
      </c>
      <c r="I244" s="13">
        <f>SUM(I232:I243)</f>
        <v>374245.14882280916</v>
      </c>
    </row>
    <row r="246" spans="6:9" ht="18">
      <c r="F246" s="30" t="s">
        <v>43</v>
      </c>
      <c r="G246" s="31"/>
      <c r="H246" s="31"/>
      <c r="I246" s="32"/>
    </row>
    <row r="247" spans="6:9" ht="18">
      <c r="F247" s="4" t="s">
        <v>1</v>
      </c>
      <c r="G247" s="5" t="s">
        <v>2</v>
      </c>
      <c r="H247" s="5" t="s">
        <v>3</v>
      </c>
      <c r="I247" s="6" t="s">
        <v>4</v>
      </c>
    </row>
    <row r="248" spans="6:9">
      <c r="F248" s="7" t="s">
        <v>5</v>
      </c>
      <c r="G248" s="8">
        <f>D4</f>
        <v>150000</v>
      </c>
      <c r="H248" s="8">
        <f>H244+G248</f>
        <v>4825913.5260964781</v>
      </c>
      <c r="I248" s="9">
        <f>H248*D3/12</f>
        <v>34987.873064199463</v>
      </c>
    </row>
    <row r="249" spans="6:9">
      <c r="F249" s="7" t="s">
        <v>6</v>
      </c>
      <c r="G249" s="8">
        <v>0</v>
      </c>
      <c r="H249" s="8">
        <f>G249+H248</f>
        <v>4825913.5260964781</v>
      </c>
      <c r="I249" s="9">
        <f>H249*D3/12</f>
        <v>34987.873064199463</v>
      </c>
    </row>
    <row r="250" spans="6:9">
      <c r="F250" s="7" t="s">
        <v>7</v>
      </c>
      <c r="G250" s="8">
        <v>0</v>
      </c>
      <c r="H250" s="8">
        <f t="shared" ref="H250:H259" si="15">G250+H249</f>
        <v>4825913.5260964781</v>
      </c>
      <c r="I250" s="9">
        <f>H250*D3/12</f>
        <v>34987.873064199463</v>
      </c>
    </row>
    <row r="251" spans="6:9">
      <c r="F251" s="7" t="s">
        <v>8</v>
      </c>
      <c r="G251" s="8">
        <v>0</v>
      </c>
      <c r="H251" s="8">
        <f t="shared" si="15"/>
        <v>4825913.5260964781</v>
      </c>
      <c r="I251" s="9">
        <f>H251*D3/12</f>
        <v>34987.873064199463</v>
      </c>
    </row>
    <row r="252" spans="6:9">
      <c r="F252" s="7" t="s">
        <v>9</v>
      </c>
      <c r="G252" s="8">
        <v>0</v>
      </c>
      <c r="H252" s="8">
        <f t="shared" si="15"/>
        <v>4825913.5260964781</v>
      </c>
      <c r="I252" s="9">
        <f>H252*D3/12</f>
        <v>34987.873064199463</v>
      </c>
    </row>
    <row r="253" spans="6:9">
      <c r="F253" s="7" t="s">
        <v>10</v>
      </c>
      <c r="G253" s="8">
        <v>0</v>
      </c>
      <c r="H253" s="8">
        <f t="shared" si="15"/>
        <v>4825913.5260964781</v>
      </c>
      <c r="I253" s="9">
        <f>H253*D3/12</f>
        <v>34987.873064199463</v>
      </c>
    </row>
    <row r="254" spans="6:9">
      <c r="F254" s="7" t="s">
        <v>11</v>
      </c>
      <c r="G254" s="8">
        <v>0</v>
      </c>
      <c r="H254" s="8">
        <f t="shared" si="15"/>
        <v>4825913.5260964781</v>
      </c>
      <c r="I254" s="9">
        <f>H254*D3/12</f>
        <v>34987.873064199463</v>
      </c>
    </row>
    <row r="255" spans="6:9">
      <c r="F255" s="7" t="s">
        <v>12</v>
      </c>
      <c r="G255" s="8">
        <v>0</v>
      </c>
      <c r="H255" s="8">
        <f t="shared" si="15"/>
        <v>4825913.5260964781</v>
      </c>
      <c r="I255" s="9">
        <f>H255*D3/12</f>
        <v>34987.873064199463</v>
      </c>
    </row>
    <row r="256" spans="6:9">
      <c r="F256" s="7" t="s">
        <v>13</v>
      </c>
      <c r="G256" s="8">
        <v>0</v>
      </c>
      <c r="H256" s="8">
        <f t="shared" si="15"/>
        <v>4825913.5260964781</v>
      </c>
      <c r="I256" s="9">
        <f>H256*D3/12</f>
        <v>34987.873064199463</v>
      </c>
    </row>
    <row r="257" spans="6:9">
      <c r="F257" s="7" t="s">
        <v>14</v>
      </c>
      <c r="G257" s="8">
        <v>0</v>
      </c>
      <c r="H257" s="8">
        <f t="shared" si="15"/>
        <v>4825913.5260964781</v>
      </c>
      <c r="I257" s="9">
        <f>H257*D3/12</f>
        <v>34987.873064199463</v>
      </c>
    </row>
    <row r="258" spans="6:9">
      <c r="F258" s="7" t="s">
        <v>15</v>
      </c>
      <c r="G258" s="8">
        <v>0</v>
      </c>
      <c r="H258" s="8">
        <f t="shared" si="15"/>
        <v>4825913.5260964781</v>
      </c>
      <c r="I258" s="9">
        <f>H258*D3/12</f>
        <v>34987.873064199463</v>
      </c>
    </row>
    <row r="259" spans="6:9">
      <c r="F259" s="7" t="s">
        <v>16</v>
      </c>
      <c r="G259" s="8">
        <v>0</v>
      </c>
      <c r="H259" s="8">
        <f t="shared" si="15"/>
        <v>4825913.5260964781</v>
      </c>
      <c r="I259" s="9">
        <f>H259*D3/12</f>
        <v>34987.873064199463</v>
      </c>
    </row>
    <row r="260" spans="6:9" ht="18">
      <c r="F260" s="10" t="s">
        <v>17</v>
      </c>
      <c r="G260" s="12"/>
      <c r="H260" s="12">
        <f>H259+SUM(I248:I259)</f>
        <v>5245768.0028668717</v>
      </c>
      <c r="I260" s="13">
        <f>SUM(I248:I259)</f>
        <v>419854.47677039355</v>
      </c>
    </row>
    <row r="262" spans="6:9" ht="18">
      <c r="F262" s="30" t="s">
        <v>44</v>
      </c>
      <c r="G262" s="31"/>
      <c r="H262" s="31"/>
      <c r="I262" s="32"/>
    </row>
    <row r="263" spans="6:9" ht="18">
      <c r="F263" s="4" t="s">
        <v>1</v>
      </c>
      <c r="G263" s="5" t="s">
        <v>2</v>
      </c>
      <c r="H263" s="5" t="s">
        <v>3</v>
      </c>
      <c r="I263" s="6" t="s">
        <v>4</v>
      </c>
    </row>
    <row r="264" spans="6:9">
      <c r="F264" s="7" t="s">
        <v>5</v>
      </c>
      <c r="G264" s="8">
        <f>D4</f>
        <v>150000</v>
      </c>
      <c r="H264" s="8">
        <f>H260+G264</f>
        <v>5395768.0028668717</v>
      </c>
      <c r="I264" s="9">
        <f>H264*D3/12</f>
        <v>39119.318020784813</v>
      </c>
    </row>
    <row r="265" spans="6:9">
      <c r="F265" s="7" t="s">
        <v>6</v>
      </c>
      <c r="G265" s="8">
        <v>0</v>
      </c>
      <c r="H265" s="8">
        <f>G265+H264</f>
        <v>5395768.0028668717</v>
      </c>
      <c r="I265" s="9">
        <f>H265*D3/12</f>
        <v>39119.318020784813</v>
      </c>
    </row>
    <row r="266" spans="6:9">
      <c r="F266" s="7" t="s">
        <v>7</v>
      </c>
      <c r="G266" s="8">
        <v>0</v>
      </c>
      <c r="H266" s="8">
        <f t="shared" ref="H266:H275" si="16">G266+H265</f>
        <v>5395768.0028668717</v>
      </c>
      <c r="I266" s="9">
        <f>H266*D3/12</f>
        <v>39119.318020784813</v>
      </c>
    </row>
    <row r="267" spans="6:9">
      <c r="F267" s="7" t="s">
        <v>8</v>
      </c>
      <c r="G267" s="8">
        <v>0</v>
      </c>
      <c r="H267" s="8">
        <f t="shared" si="16"/>
        <v>5395768.0028668717</v>
      </c>
      <c r="I267" s="9">
        <f>H267*D3/12</f>
        <v>39119.318020784813</v>
      </c>
    </row>
    <row r="268" spans="6:9">
      <c r="F268" s="7" t="s">
        <v>9</v>
      </c>
      <c r="G268" s="8">
        <v>0</v>
      </c>
      <c r="H268" s="8">
        <f t="shared" si="16"/>
        <v>5395768.0028668717</v>
      </c>
      <c r="I268" s="9">
        <f>H268*D3/12</f>
        <v>39119.318020784813</v>
      </c>
    </row>
    <row r="269" spans="6:9">
      <c r="F269" s="7" t="s">
        <v>10</v>
      </c>
      <c r="G269" s="8">
        <v>0</v>
      </c>
      <c r="H269" s="8">
        <f t="shared" si="16"/>
        <v>5395768.0028668717</v>
      </c>
      <c r="I269" s="9">
        <f>H269*D3/12</f>
        <v>39119.318020784813</v>
      </c>
    </row>
    <row r="270" spans="6:9">
      <c r="F270" s="7" t="s">
        <v>11</v>
      </c>
      <c r="G270" s="8">
        <v>0</v>
      </c>
      <c r="H270" s="8">
        <f t="shared" si="16"/>
        <v>5395768.0028668717</v>
      </c>
      <c r="I270" s="9">
        <f>H270*D3/12</f>
        <v>39119.318020784813</v>
      </c>
    </row>
    <row r="271" spans="6:9">
      <c r="F271" s="7" t="s">
        <v>12</v>
      </c>
      <c r="G271" s="8">
        <v>0</v>
      </c>
      <c r="H271" s="8">
        <f t="shared" si="16"/>
        <v>5395768.0028668717</v>
      </c>
      <c r="I271" s="9">
        <f>H271*D3/12</f>
        <v>39119.318020784813</v>
      </c>
    </row>
    <row r="272" spans="6:9">
      <c r="F272" s="7" t="s">
        <v>13</v>
      </c>
      <c r="G272" s="8">
        <v>0</v>
      </c>
      <c r="H272" s="8">
        <f t="shared" si="16"/>
        <v>5395768.0028668717</v>
      </c>
      <c r="I272" s="9">
        <f>H272*D3/12</f>
        <v>39119.318020784813</v>
      </c>
    </row>
    <row r="273" spans="6:9">
      <c r="F273" s="7" t="s">
        <v>14</v>
      </c>
      <c r="G273" s="8">
        <v>0</v>
      </c>
      <c r="H273" s="8">
        <f t="shared" si="16"/>
        <v>5395768.0028668717</v>
      </c>
      <c r="I273" s="9">
        <f>H273*D3/12</f>
        <v>39119.318020784813</v>
      </c>
    </row>
    <row r="274" spans="6:9">
      <c r="F274" s="7" t="s">
        <v>15</v>
      </c>
      <c r="G274" s="8">
        <v>0</v>
      </c>
      <c r="H274" s="8">
        <f t="shared" si="16"/>
        <v>5395768.0028668717</v>
      </c>
      <c r="I274" s="9">
        <f>H274*D3/12</f>
        <v>39119.318020784813</v>
      </c>
    </row>
    <row r="275" spans="6:9">
      <c r="F275" s="7" t="s">
        <v>16</v>
      </c>
      <c r="G275" s="8">
        <v>0</v>
      </c>
      <c r="H275" s="8">
        <f t="shared" si="16"/>
        <v>5395768.0028668717</v>
      </c>
      <c r="I275" s="9">
        <f>H275*D3/12</f>
        <v>39119.318020784813</v>
      </c>
    </row>
    <row r="276" spans="6:9" ht="18">
      <c r="F276" s="10" t="s">
        <v>17</v>
      </c>
      <c r="G276" s="12"/>
      <c r="H276" s="12">
        <f>H275+SUM(I264:I275)</f>
        <v>5865199.8191162897</v>
      </c>
      <c r="I276" s="13">
        <f>SUM(I264:I275)</f>
        <v>469431.81624941778</v>
      </c>
    </row>
    <row r="278" spans="6:9" ht="18">
      <c r="F278" s="30" t="s">
        <v>45</v>
      </c>
      <c r="G278" s="31"/>
      <c r="H278" s="31"/>
      <c r="I278" s="32"/>
    </row>
    <row r="279" spans="6:9" ht="18">
      <c r="F279" s="4" t="s">
        <v>1</v>
      </c>
      <c r="G279" s="5" t="s">
        <v>2</v>
      </c>
      <c r="H279" s="5" t="s">
        <v>3</v>
      </c>
      <c r="I279" s="6" t="s">
        <v>4</v>
      </c>
    </row>
    <row r="280" spans="6:9">
      <c r="F280" s="7" t="s">
        <v>5</v>
      </c>
      <c r="G280" s="8">
        <f>D4</f>
        <v>150000</v>
      </c>
      <c r="H280" s="8">
        <f>H276+G280</f>
        <v>6015199.8191162897</v>
      </c>
      <c r="I280" s="9">
        <f>H280*D3/12</f>
        <v>43610.198688593096</v>
      </c>
    </row>
    <row r="281" spans="6:9">
      <c r="F281" s="7" t="s">
        <v>6</v>
      </c>
      <c r="G281" s="8">
        <v>0</v>
      </c>
      <c r="H281" s="8">
        <f>G281+H280</f>
        <v>6015199.8191162897</v>
      </c>
      <c r="I281" s="9">
        <f>H281*D3/12</f>
        <v>43610.198688593096</v>
      </c>
    </row>
    <row r="282" spans="6:9">
      <c r="F282" s="7" t="s">
        <v>7</v>
      </c>
      <c r="G282" s="8">
        <v>0</v>
      </c>
      <c r="H282" s="8">
        <f t="shared" ref="H282:H291" si="17">G282+H281</f>
        <v>6015199.8191162897</v>
      </c>
      <c r="I282" s="9">
        <f>H282*D3/12</f>
        <v>43610.198688593096</v>
      </c>
    </row>
    <row r="283" spans="6:9">
      <c r="F283" s="7" t="s">
        <v>8</v>
      </c>
      <c r="G283" s="8">
        <v>0</v>
      </c>
      <c r="H283" s="8">
        <f t="shared" si="17"/>
        <v>6015199.8191162897</v>
      </c>
      <c r="I283" s="9">
        <f>H283*D3/12</f>
        <v>43610.198688593096</v>
      </c>
    </row>
    <row r="284" spans="6:9">
      <c r="F284" s="7" t="s">
        <v>9</v>
      </c>
      <c r="G284" s="8">
        <v>0</v>
      </c>
      <c r="H284" s="8">
        <f t="shared" si="17"/>
        <v>6015199.8191162897</v>
      </c>
      <c r="I284" s="9">
        <f>H284*D3/12</f>
        <v>43610.198688593096</v>
      </c>
    </row>
    <row r="285" spans="6:9">
      <c r="F285" s="7" t="s">
        <v>10</v>
      </c>
      <c r="G285" s="8">
        <v>0</v>
      </c>
      <c r="H285" s="8">
        <f t="shared" si="17"/>
        <v>6015199.8191162897</v>
      </c>
      <c r="I285" s="9">
        <f>H285*D3/12</f>
        <v>43610.198688593096</v>
      </c>
    </row>
    <row r="286" spans="6:9">
      <c r="F286" s="7" t="s">
        <v>11</v>
      </c>
      <c r="G286" s="8">
        <v>0</v>
      </c>
      <c r="H286" s="8">
        <f t="shared" si="17"/>
        <v>6015199.8191162897</v>
      </c>
      <c r="I286" s="9">
        <f>H286*D3/12</f>
        <v>43610.198688593096</v>
      </c>
    </row>
    <row r="287" spans="6:9">
      <c r="F287" s="7" t="s">
        <v>12</v>
      </c>
      <c r="G287" s="8">
        <v>0</v>
      </c>
      <c r="H287" s="8">
        <f t="shared" si="17"/>
        <v>6015199.8191162897</v>
      </c>
      <c r="I287" s="9">
        <f>H287*D3/12</f>
        <v>43610.198688593096</v>
      </c>
    </row>
    <row r="288" spans="6:9">
      <c r="F288" s="7" t="s">
        <v>13</v>
      </c>
      <c r="G288" s="8">
        <v>0</v>
      </c>
      <c r="H288" s="8">
        <f t="shared" si="17"/>
        <v>6015199.8191162897</v>
      </c>
      <c r="I288" s="9">
        <f>H288*D3/12</f>
        <v>43610.198688593096</v>
      </c>
    </row>
    <row r="289" spans="6:9">
      <c r="F289" s="7" t="s">
        <v>14</v>
      </c>
      <c r="G289" s="8">
        <v>0</v>
      </c>
      <c r="H289" s="8">
        <f t="shared" si="17"/>
        <v>6015199.8191162897</v>
      </c>
      <c r="I289" s="9">
        <f>H289*D3/12</f>
        <v>43610.198688593096</v>
      </c>
    </row>
    <row r="290" spans="6:9">
      <c r="F290" s="7" t="s">
        <v>15</v>
      </c>
      <c r="G290" s="8">
        <v>0</v>
      </c>
      <c r="H290" s="8">
        <f t="shared" si="17"/>
        <v>6015199.8191162897</v>
      </c>
      <c r="I290" s="9">
        <f>H290*D3/12</f>
        <v>43610.198688593096</v>
      </c>
    </row>
    <row r="291" spans="6:9">
      <c r="F291" s="7" t="s">
        <v>16</v>
      </c>
      <c r="G291" s="8">
        <v>0</v>
      </c>
      <c r="H291" s="8">
        <f t="shared" si="17"/>
        <v>6015199.8191162897</v>
      </c>
      <c r="I291" s="9">
        <f>H291*D3/12</f>
        <v>43610.198688593096</v>
      </c>
    </row>
    <row r="292" spans="6:9" ht="18">
      <c r="F292" s="10" t="s">
        <v>17</v>
      </c>
      <c r="G292" s="12"/>
      <c r="H292" s="12">
        <f>H291+SUM(I280:I291)</f>
        <v>6538522.2033794066</v>
      </c>
      <c r="I292" s="13">
        <f>SUM(I280:I291)</f>
        <v>523322.38426311727</v>
      </c>
    </row>
    <row r="294" spans="6:9" ht="18">
      <c r="F294" s="30" t="s">
        <v>46</v>
      </c>
      <c r="G294" s="31"/>
      <c r="H294" s="31"/>
      <c r="I294" s="32"/>
    </row>
    <row r="295" spans="6:9" ht="18">
      <c r="F295" s="4" t="s">
        <v>1</v>
      </c>
      <c r="G295" s="5" t="s">
        <v>2</v>
      </c>
      <c r="H295" s="5" t="s">
        <v>3</v>
      </c>
      <c r="I295" s="6" t="s">
        <v>4</v>
      </c>
    </row>
    <row r="296" spans="6:9">
      <c r="F296" s="7" t="s">
        <v>5</v>
      </c>
      <c r="G296" s="8">
        <f>D4</f>
        <v>150000</v>
      </c>
      <c r="H296" s="8">
        <f>H292+G296</f>
        <v>6688522.2033794066</v>
      </c>
      <c r="I296" s="9">
        <f>H296*D3/12</f>
        <v>48491.785974500694</v>
      </c>
    </row>
    <row r="297" spans="6:9">
      <c r="F297" s="7" t="s">
        <v>6</v>
      </c>
      <c r="G297" s="8">
        <v>0</v>
      </c>
      <c r="H297" s="8">
        <f>G297+H296</f>
        <v>6688522.2033794066</v>
      </c>
      <c r="I297" s="9">
        <f>H297*D3/12</f>
        <v>48491.785974500694</v>
      </c>
    </row>
    <row r="298" spans="6:9">
      <c r="F298" s="7" t="s">
        <v>7</v>
      </c>
      <c r="G298" s="8">
        <v>0</v>
      </c>
      <c r="H298" s="8">
        <f t="shared" ref="H298:H307" si="18">G298+H297</f>
        <v>6688522.2033794066</v>
      </c>
      <c r="I298" s="9">
        <f>H298*D3/12</f>
        <v>48491.785974500694</v>
      </c>
    </row>
    <row r="299" spans="6:9">
      <c r="F299" s="7" t="s">
        <v>8</v>
      </c>
      <c r="G299" s="8">
        <v>0</v>
      </c>
      <c r="H299" s="8">
        <f t="shared" si="18"/>
        <v>6688522.2033794066</v>
      </c>
      <c r="I299" s="9">
        <f>H299*D3/12</f>
        <v>48491.785974500694</v>
      </c>
    </row>
    <row r="300" spans="6:9">
      <c r="F300" s="7" t="s">
        <v>9</v>
      </c>
      <c r="G300" s="8">
        <v>0</v>
      </c>
      <c r="H300" s="8">
        <f t="shared" si="18"/>
        <v>6688522.2033794066</v>
      </c>
      <c r="I300" s="9">
        <f>H300*D3/12</f>
        <v>48491.785974500694</v>
      </c>
    </row>
    <row r="301" spans="6:9">
      <c r="F301" s="7" t="s">
        <v>10</v>
      </c>
      <c r="G301" s="8">
        <v>0</v>
      </c>
      <c r="H301" s="8">
        <f t="shared" si="18"/>
        <v>6688522.2033794066</v>
      </c>
      <c r="I301" s="9">
        <f>H301*D3/12</f>
        <v>48491.785974500694</v>
      </c>
    </row>
    <row r="302" spans="6:9">
      <c r="F302" s="7" t="s">
        <v>11</v>
      </c>
      <c r="G302" s="8">
        <v>0</v>
      </c>
      <c r="H302" s="8">
        <f t="shared" si="18"/>
        <v>6688522.2033794066</v>
      </c>
      <c r="I302" s="9">
        <f>H302*D3/12</f>
        <v>48491.785974500694</v>
      </c>
    </row>
    <row r="303" spans="6:9">
      <c r="F303" s="7" t="s">
        <v>12</v>
      </c>
      <c r="G303" s="8">
        <v>0</v>
      </c>
      <c r="H303" s="8">
        <f t="shared" si="18"/>
        <v>6688522.2033794066</v>
      </c>
      <c r="I303" s="9">
        <f>H303*D3/12</f>
        <v>48491.785974500694</v>
      </c>
    </row>
    <row r="304" spans="6:9">
      <c r="F304" s="7" t="s">
        <v>13</v>
      </c>
      <c r="G304" s="8">
        <v>0</v>
      </c>
      <c r="H304" s="8">
        <f t="shared" si="18"/>
        <v>6688522.2033794066</v>
      </c>
      <c r="I304" s="9">
        <f>H304*D3/12</f>
        <v>48491.785974500694</v>
      </c>
    </row>
    <row r="305" spans="6:9">
      <c r="F305" s="7" t="s">
        <v>14</v>
      </c>
      <c r="G305" s="8">
        <v>0</v>
      </c>
      <c r="H305" s="8">
        <f t="shared" si="18"/>
        <v>6688522.2033794066</v>
      </c>
      <c r="I305" s="9">
        <f>H305*D3/12</f>
        <v>48491.785974500694</v>
      </c>
    </row>
    <row r="306" spans="6:9">
      <c r="F306" s="7" t="s">
        <v>15</v>
      </c>
      <c r="G306" s="8">
        <v>0</v>
      </c>
      <c r="H306" s="8">
        <f t="shared" si="18"/>
        <v>6688522.2033794066</v>
      </c>
      <c r="I306" s="9">
        <f>H306*D3/12</f>
        <v>48491.785974500694</v>
      </c>
    </row>
    <row r="307" spans="6:9">
      <c r="F307" s="7" t="s">
        <v>16</v>
      </c>
      <c r="G307" s="8">
        <v>0</v>
      </c>
      <c r="H307" s="8">
        <f t="shared" si="18"/>
        <v>6688522.2033794066</v>
      </c>
      <c r="I307" s="9">
        <f>H307*D3/12</f>
        <v>48491.785974500694</v>
      </c>
    </row>
    <row r="308" spans="6:9" ht="18">
      <c r="F308" s="10" t="s">
        <v>17</v>
      </c>
      <c r="G308" s="12"/>
      <c r="H308" s="12">
        <f>H307+SUM(I296:I307)</f>
        <v>7270423.635073415</v>
      </c>
      <c r="I308" s="13">
        <f>SUM(I296:I307)</f>
        <v>581901.43169400829</v>
      </c>
    </row>
    <row r="310" spans="6:9" ht="18">
      <c r="F310" s="30" t="s">
        <v>47</v>
      </c>
      <c r="G310" s="31"/>
      <c r="H310" s="31"/>
      <c r="I310" s="32"/>
    </row>
    <row r="311" spans="6:9" ht="18">
      <c r="F311" s="4" t="s">
        <v>1</v>
      </c>
      <c r="G311" s="5" t="s">
        <v>2</v>
      </c>
      <c r="H311" s="5" t="s">
        <v>3</v>
      </c>
      <c r="I311" s="6" t="s">
        <v>4</v>
      </c>
    </row>
    <row r="312" spans="6:9">
      <c r="F312" s="7" t="s">
        <v>5</v>
      </c>
      <c r="G312" s="8">
        <f>D4</f>
        <v>150000</v>
      </c>
      <c r="H312" s="8">
        <f>H308+G312</f>
        <v>7420423.635073415</v>
      </c>
      <c r="I312" s="9">
        <f>H312*D3/12</f>
        <v>53798.071354282256</v>
      </c>
    </row>
    <row r="313" spans="6:9">
      <c r="F313" s="7" t="s">
        <v>6</v>
      </c>
      <c r="G313" s="8">
        <v>0</v>
      </c>
      <c r="H313" s="8">
        <f>G313+H312</f>
        <v>7420423.635073415</v>
      </c>
      <c r="I313" s="9">
        <f>H313*D3/12</f>
        <v>53798.071354282256</v>
      </c>
    </row>
    <row r="314" spans="6:9">
      <c r="F314" s="7" t="s">
        <v>7</v>
      </c>
      <c r="G314" s="8">
        <v>0</v>
      </c>
      <c r="H314" s="8">
        <f t="shared" ref="H314:H323" si="19">G314+H313</f>
        <v>7420423.635073415</v>
      </c>
      <c r="I314" s="9">
        <f>H314*D3/12</f>
        <v>53798.071354282256</v>
      </c>
    </row>
    <row r="315" spans="6:9">
      <c r="F315" s="7" t="s">
        <v>8</v>
      </c>
      <c r="G315" s="8">
        <v>0</v>
      </c>
      <c r="H315" s="8">
        <f t="shared" si="19"/>
        <v>7420423.635073415</v>
      </c>
      <c r="I315" s="9">
        <f>H315*D3/12</f>
        <v>53798.071354282256</v>
      </c>
    </row>
    <row r="316" spans="6:9">
      <c r="F316" s="7" t="s">
        <v>9</v>
      </c>
      <c r="G316" s="8">
        <v>0</v>
      </c>
      <c r="H316" s="8">
        <f t="shared" si="19"/>
        <v>7420423.635073415</v>
      </c>
      <c r="I316" s="9">
        <f>H316*D3/12</f>
        <v>53798.071354282256</v>
      </c>
    </row>
    <row r="317" spans="6:9">
      <c r="F317" s="7" t="s">
        <v>10</v>
      </c>
      <c r="G317" s="8">
        <v>0</v>
      </c>
      <c r="H317" s="8">
        <f t="shared" si="19"/>
        <v>7420423.635073415</v>
      </c>
      <c r="I317" s="9">
        <f>H317*D3/12</f>
        <v>53798.071354282256</v>
      </c>
    </row>
    <row r="318" spans="6:9">
      <c r="F318" s="7" t="s">
        <v>11</v>
      </c>
      <c r="G318" s="8">
        <v>0</v>
      </c>
      <c r="H318" s="8">
        <f t="shared" si="19"/>
        <v>7420423.635073415</v>
      </c>
      <c r="I318" s="9">
        <f>H318*D3/12</f>
        <v>53798.071354282256</v>
      </c>
    </row>
    <row r="319" spans="6:9">
      <c r="F319" s="7" t="s">
        <v>12</v>
      </c>
      <c r="G319" s="8">
        <v>0</v>
      </c>
      <c r="H319" s="8">
        <f t="shared" si="19"/>
        <v>7420423.635073415</v>
      </c>
      <c r="I319" s="9">
        <f>H319*D3/12</f>
        <v>53798.071354282256</v>
      </c>
    </row>
    <row r="320" spans="6:9">
      <c r="F320" s="7" t="s">
        <v>13</v>
      </c>
      <c r="G320" s="8">
        <v>0</v>
      </c>
      <c r="H320" s="8">
        <f t="shared" si="19"/>
        <v>7420423.635073415</v>
      </c>
      <c r="I320" s="9">
        <f>H320*D3/12</f>
        <v>53798.071354282256</v>
      </c>
    </row>
    <row r="321" spans="6:9">
      <c r="F321" s="7" t="s">
        <v>14</v>
      </c>
      <c r="G321" s="8">
        <v>0</v>
      </c>
      <c r="H321" s="8">
        <f t="shared" si="19"/>
        <v>7420423.635073415</v>
      </c>
      <c r="I321" s="9">
        <f>H321*D3/12</f>
        <v>53798.071354282256</v>
      </c>
    </row>
    <row r="322" spans="6:9">
      <c r="F322" s="7" t="s">
        <v>15</v>
      </c>
      <c r="G322" s="8">
        <v>0</v>
      </c>
      <c r="H322" s="8">
        <f t="shared" si="19"/>
        <v>7420423.635073415</v>
      </c>
      <c r="I322" s="9">
        <f>H322*D3/12</f>
        <v>53798.071354282256</v>
      </c>
    </row>
    <row r="323" spans="6:9">
      <c r="F323" s="7" t="s">
        <v>16</v>
      </c>
      <c r="G323" s="8">
        <v>0</v>
      </c>
      <c r="H323" s="8">
        <f t="shared" si="19"/>
        <v>7420423.635073415</v>
      </c>
      <c r="I323" s="9">
        <f>H323*D3/12</f>
        <v>53798.071354282256</v>
      </c>
    </row>
    <row r="324" spans="6:9" ht="18">
      <c r="F324" s="10" t="s">
        <v>17</v>
      </c>
      <c r="G324" s="12"/>
      <c r="H324" s="12">
        <f>H323+SUM(I312:I323)</f>
        <v>8066000.4913248019</v>
      </c>
      <c r="I324" s="13">
        <f>SUM(I312:I323)</f>
        <v>645576.85625138693</v>
      </c>
    </row>
  </sheetData>
  <mergeCells count="23">
    <mergeCell ref="F310:I310"/>
    <mergeCell ref="F230:I230"/>
    <mergeCell ref="F246:I246"/>
    <mergeCell ref="F262:I262"/>
    <mergeCell ref="F278:I278"/>
    <mergeCell ref="F294:I294"/>
    <mergeCell ref="F150:I150"/>
    <mergeCell ref="F166:I166"/>
    <mergeCell ref="F182:I182"/>
    <mergeCell ref="F198:I198"/>
    <mergeCell ref="F214:I214"/>
    <mergeCell ref="F134:I134"/>
    <mergeCell ref="B2:D2"/>
    <mergeCell ref="K2:L2"/>
    <mergeCell ref="F3:I3"/>
    <mergeCell ref="F6:I6"/>
    <mergeCell ref="F22:I22"/>
    <mergeCell ref="F38:I38"/>
    <mergeCell ref="F54:I54"/>
    <mergeCell ref="F70:I70"/>
    <mergeCell ref="F86:I86"/>
    <mergeCell ref="F102:I102"/>
    <mergeCell ref="F118:I1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PPF </vt:lpstr>
      <vt:lpstr>Calculator - Monthly</vt:lpstr>
      <vt:lpstr>Calculator - Yearly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Shitanshu C Kapadia</dc:creator>
  <cp:lastModifiedBy>gsk</cp:lastModifiedBy>
  <dcterms:created xsi:type="dcterms:W3CDTF">2015-01-29T05:28:23Z</dcterms:created>
  <dcterms:modified xsi:type="dcterms:W3CDTF">2015-03-22T04:47:25Z</dcterms:modified>
</cp:coreProperties>
</file>